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AGF" sheetId="1" r:id="rId1"/>
    <sheet name="SF" sheetId="2" r:id="rId2"/>
    <sheet name="SF35" sheetId="3" r:id="rId3"/>
    <sheet name="SF40" sheetId="4" r:id="rId4"/>
    <sheet name="SF45" sheetId="5" r:id="rId5"/>
    <sheet name="SF50" sheetId="6" r:id="rId6"/>
    <sheet name="SF55" sheetId="7" r:id="rId7"/>
    <sheet name="SF60" sheetId="8" r:id="rId8"/>
    <sheet name="SF65" sheetId="9" r:id="rId9"/>
    <sheet name="SF70" sheetId="10" r:id="rId10"/>
    <sheet name="Cl.X ctg senza bonus" sheetId="11" r:id="rId11"/>
    <sheet name="Cl. Società complessiva" sheetId="12" r:id="rId12"/>
  </sheets>
  <definedNames>
    <definedName name="_xlnm.Print_Area" localSheetId="11">'Cl. Società complessiva'!$A$1:$M$124</definedName>
    <definedName name="_xlnm.Print_Area" localSheetId="10">'Cl.X ctg senza bonus'!$A$1:$AA$73</definedName>
    <definedName name="_xlnm.Print_Area" localSheetId="1">'SF'!$A$1:$N$3</definedName>
    <definedName name="_xlnm.Print_Area" localSheetId="2">'SF35'!$A$1:$N$4</definedName>
    <definedName name="_xlnm.Print_Area" localSheetId="3">'SF40'!#REF!</definedName>
    <definedName name="_xlnm.Print_Area" localSheetId="4">'SF45'!$A$1:$N$3</definedName>
    <definedName name="_xlnm.Print_Area" localSheetId="5">'SF50'!$A$1:$N$3</definedName>
    <definedName name="_xlnm.Print_Area" localSheetId="6">'SF55'!$A$1:$N$3</definedName>
    <definedName name="_xlnm.Print_Area" localSheetId="7">'SF60'!$A$1:$K$3</definedName>
    <definedName name="_xlnm.Print_Area" localSheetId="8">'SF65'!$A$1:$K$3</definedName>
    <definedName name="assolute">'SF'!$A:$E</definedName>
    <definedName name="Cat">'SF50'!$B:$E</definedName>
    <definedName name="CICI">'SF55'!$A:$D</definedName>
    <definedName name="cinquanta">'SF50'!$A:$E</definedName>
    <definedName name="cinquantacinque">'SF55'!$A:$E</definedName>
    <definedName name="cinque">'SF55'!$A$2:$D$3</definedName>
    <definedName name="FF">'SF35'!$A:$D</definedName>
    <definedName name="FFBIS">'SF40'!$A:$D</definedName>
    <definedName name="FFTRIS">'SF45'!$A:$D</definedName>
    <definedName name="MF60">'SF60'!$B:$E</definedName>
    <definedName name="quaranta">'SF40'!$A:$E</definedName>
    <definedName name="quarantacinque">'SF45'!$A:$E</definedName>
    <definedName name="QUATTRO">'SF50'!$A:$D</definedName>
    <definedName name="SFCI">'Cl.X ctg senza bonus'!$N:$O</definedName>
    <definedName name="SFCICI">'Cl.X ctg senza bonus'!$Q:$R</definedName>
    <definedName name="SFQUA">'Cl.X ctg senza bonus'!$H:$I</definedName>
    <definedName name="SFQUACI">'Cl.X ctg senza bonus'!$K:$L</definedName>
    <definedName name="SFSE">'Cl.X ctg senza bonus'!$T:$U</definedName>
    <definedName name="SFSECI">'Cl.X ctg senza bonus'!$W:$X</definedName>
    <definedName name="sfset">'Cl.X ctg senza bonus'!$Z:$AA</definedName>
    <definedName name="SFTRE">'Cl.X ctg senza bonus'!$E:$F</definedName>
    <definedName name="STF">'Cl.X ctg senza bonus'!$B:$C</definedName>
    <definedName name="tcinque">'SF35'!$A:$E</definedName>
    <definedName name="TF">'SF'!$A:$D</definedName>
    <definedName name="vaf">'SF'!$A:$B</definedName>
  </definedNames>
  <calcPr fullCalcOnLoad="1"/>
  <pivotCaches>
    <pivotCache cacheId="3" r:id="rId13"/>
    <pivotCache cacheId="1" r:id="rId14"/>
    <pivotCache cacheId="4" r:id="rId15"/>
    <pivotCache cacheId="6" r:id="rId16"/>
    <pivotCache cacheId="8" r:id="rId17"/>
    <pivotCache cacheId="5" r:id="rId18"/>
    <pivotCache cacheId="7" r:id="rId19"/>
    <pivotCache cacheId="2" r:id="rId20"/>
  </pivotCaches>
</workbook>
</file>

<file path=xl/sharedStrings.xml><?xml version="1.0" encoding="utf-8"?>
<sst xmlns="http://schemas.openxmlformats.org/spreadsheetml/2006/main" count="13887" uniqueCount="919">
  <si>
    <t xml:space="preserve">CORRIPUGLIA 2014                                                                                                                                                                                                            </t>
  </si>
  <si>
    <t>TOTALE GENERALE</t>
  </si>
  <si>
    <t>N. Punti Considerati</t>
  </si>
  <si>
    <t>N. GARE CONSIDERATE</t>
  </si>
  <si>
    <t>n. GARE DISPUTATE</t>
  </si>
  <si>
    <t>TOTALE PUNTI GARE CONSIDERATE</t>
  </si>
  <si>
    <t>(TA) Faggiano 1 prova</t>
  </si>
  <si>
    <t>(BA) Putignano 2 prova</t>
  </si>
  <si>
    <t>(BR) Carovigno 3 prova</t>
  </si>
  <si>
    <t>(TA) Massafra 4 prova</t>
  </si>
  <si>
    <t>(BA) Noci 5 prova</t>
  </si>
  <si>
    <t>(BA) Cerignola 6 prova</t>
  </si>
  <si>
    <t>(BT) Barletta 7 prova</t>
  </si>
  <si>
    <t>(BT) Bisceglie 8 prova</t>
  </si>
  <si>
    <t>(TA) Taranto 9 prova</t>
  </si>
  <si>
    <t>(BA) Altamura 10 prova</t>
  </si>
  <si>
    <t>(BA) Alberobello 11 prova</t>
  </si>
  <si>
    <t>(BA) Bitonto 12 prova</t>
  </si>
  <si>
    <t>(BA) Putignano 13 prova</t>
  </si>
  <si>
    <t>(BT) Trani 14 prova</t>
  </si>
  <si>
    <t>(TA) Carosino 15 prova</t>
  </si>
  <si>
    <t>(BT) Andria 16 prova</t>
  </si>
  <si>
    <t>(LE) Novoli 17 prova</t>
  </si>
  <si>
    <t>(TA) Castellaneta 18 prova</t>
  </si>
  <si>
    <t>(BA) Molfetta 19 prova</t>
  </si>
  <si>
    <t>(BR) Laterza 20 prova</t>
  </si>
  <si>
    <t>(TA) Palagiano 21 prova</t>
  </si>
  <si>
    <t>Class.</t>
  </si>
  <si>
    <t>Cat</t>
  </si>
  <si>
    <t>ATLETA</t>
  </si>
  <si>
    <t>ANNO</t>
  </si>
  <si>
    <t>SOCIETA'</t>
  </si>
  <si>
    <t>C</t>
  </si>
  <si>
    <t>gare</t>
  </si>
  <si>
    <t>Punti</t>
  </si>
  <si>
    <t/>
  </si>
  <si>
    <t>CL.</t>
  </si>
  <si>
    <t>P.</t>
  </si>
  <si>
    <t>AGF</t>
  </si>
  <si>
    <t>SAPONARO Simona</t>
  </si>
  <si>
    <t>1992</t>
  </si>
  <si>
    <t>BR143 PODISTICA CAROVIGNO</t>
  </si>
  <si>
    <t>1</t>
  </si>
  <si>
    <t>100</t>
  </si>
  <si>
    <t>LONGO Maria Luisa</t>
  </si>
  <si>
    <t>1994</t>
  </si>
  <si>
    <t>FG276 A.S.D. ATL. PADRE PIO S.G.R.</t>
  </si>
  <si>
    <t>CASCAVILLA Maria Chiara</t>
  </si>
  <si>
    <t>1995</t>
  </si>
  <si>
    <t>BA006 U.S. GIOVANI ATLETI BARI</t>
  </si>
  <si>
    <t>TUCCI Rita</t>
  </si>
  <si>
    <t>1997</t>
  </si>
  <si>
    <t>LANZILLOTTI Carmen</t>
  </si>
  <si>
    <t>2</t>
  </si>
  <si>
    <t>99</t>
  </si>
  <si>
    <t xml:space="preserve">CORRIPUGLIA 2014                                                                                                                                                                                                  </t>
  </si>
  <si>
    <t>BONUS 22 GARE</t>
  </si>
  <si>
    <t xml:space="preserve">BONUS 10Km </t>
  </si>
  <si>
    <t xml:space="preserve">BONUS 21Km </t>
  </si>
  <si>
    <t>c</t>
  </si>
  <si>
    <t>SF</t>
  </si>
  <si>
    <t>SONNANTE Fabiana</t>
  </si>
  <si>
    <t>1982</t>
  </si>
  <si>
    <t>TA456 TARANTO SPORTIVA</t>
  </si>
  <si>
    <t>5</t>
  </si>
  <si>
    <t>26</t>
  </si>
  <si>
    <t>29</t>
  </si>
  <si>
    <t>6</t>
  </si>
  <si>
    <t>25</t>
  </si>
  <si>
    <t>27</t>
  </si>
  <si>
    <t>3</t>
  </si>
  <si>
    <t>28</t>
  </si>
  <si>
    <t>4</t>
  </si>
  <si>
    <t>34</t>
  </si>
  <si>
    <t>7</t>
  </si>
  <si>
    <t>24</t>
  </si>
  <si>
    <t>10</t>
  </si>
  <si>
    <t>22</t>
  </si>
  <si>
    <t>ZERBINOTTI Rosalba</t>
  </si>
  <si>
    <t>1980</t>
  </si>
  <si>
    <t>BA586 A.S.D. ASOPICO RUNNING BARI</t>
  </si>
  <si>
    <t>32</t>
  </si>
  <si>
    <t>8</t>
  </si>
  <si>
    <t>23</t>
  </si>
  <si>
    <t>PUMMER Emoke Csilla</t>
  </si>
  <si>
    <t>BA554 FREE RUNNERS MOLFETTA</t>
  </si>
  <si>
    <t>12</t>
  </si>
  <si>
    <t>9</t>
  </si>
  <si>
    <t>ASCOLI Graziana</t>
  </si>
  <si>
    <t>1987</t>
  </si>
  <si>
    <t>TA440 ATHLETIC TEAM PALAGIANO</t>
  </si>
  <si>
    <t>30</t>
  </si>
  <si>
    <t>33</t>
  </si>
  <si>
    <t>CAPITANIO Antonella</t>
  </si>
  <si>
    <t>1981</t>
  </si>
  <si>
    <t>BA058 ATLETICA  MONOPOLI</t>
  </si>
  <si>
    <t>RESTA Eugenia</t>
  </si>
  <si>
    <t>1985</t>
  </si>
  <si>
    <t>BA713 GIOIA RUNNING A.S.D.</t>
  </si>
  <si>
    <t>16</t>
  </si>
  <si>
    <t>18</t>
  </si>
  <si>
    <t>11</t>
  </si>
  <si>
    <t>20</t>
  </si>
  <si>
    <t>13</t>
  </si>
  <si>
    <t>19</t>
  </si>
  <si>
    <t>21</t>
  </si>
  <si>
    <t>CASTELLANETA Erica</t>
  </si>
  <si>
    <t>1988</t>
  </si>
  <si>
    <t>15</t>
  </si>
  <si>
    <t>17</t>
  </si>
  <si>
    <t>14</t>
  </si>
  <si>
    <t>IANIA Silvana</t>
  </si>
  <si>
    <t>1983</t>
  </si>
  <si>
    <t>35</t>
  </si>
  <si>
    <t>LEO Valentina</t>
  </si>
  <si>
    <t>BA507 A.MARATONETI ANDRIESI</t>
  </si>
  <si>
    <t>DZERGACA Grieta</t>
  </si>
  <si>
    <t>BA705 BITONTO RUNNERS</t>
  </si>
  <si>
    <t>31</t>
  </si>
  <si>
    <t>RENNA Valentina</t>
  </si>
  <si>
    <t>BUFANO Lucia</t>
  </si>
  <si>
    <t>BA714 ALBEROBELLO RUNNING ASD</t>
  </si>
  <si>
    <t>PINTO Marika</t>
  </si>
  <si>
    <t>1986</t>
  </si>
  <si>
    <t>BA700 A.S.D. NADIR ON THE ROAD - PUT</t>
  </si>
  <si>
    <t>PRIVITERA Laura</t>
  </si>
  <si>
    <t>LASALA Vittoria</t>
  </si>
  <si>
    <t>1984</t>
  </si>
  <si>
    <t>FG284 MARGHERITA DI SAVOIA RUNNERS</t>
  </si>
  <si>
    <t>COLUCCI Ilenia Maria</t>
  </si>
  <si>
    <t>BA089 ALTERATLETICA LOCOROTONDO</t>
  </si>
  <si>
    <t>CAIOLO Raffaella Maria</t>
  </si>
  <si>
    <t>BR144 ATALAS SAN VITO DEI NORMANNI</t>
  </si>
  <si>
    <t>MELIKHOVA Ekaterina</t>
  </si>
  <si>
    <t>LANZILOTTI Roberta</t>
  </si>
  <si>
    <t>1990</t>
  </si>
  <si>
    <t>BR143 A.S.D. ATLETICA CAROVIGNO</t>
  </si>
  <si>
    <t>D'IPPOLITO Federica</t>
  </si>
  <si>
    <t>GRANIERI Mariangela</t>
  </si>
  <si>
    <t>TA461 A.S.D PODISTICA CAROSINO</t>
  </si>
  <si>
    <t>CAPRIOLI Alessandra</t>
  </si>
  <si>
    <t>BANNO' Myriam</t>
  </si>
  <si>
    <t>TA424 CORRERE E' SALUTE MOTTOLA</t>
  </si>
  <si>
    <t>DONATO Valentina</t>
  </si>
  <si>
    <t>BA082 ATLETICA TOMMASO ASSI TRANI</t>
  </si>
  <si>
    <t>DAMMICCO Adriana</t>
  </si>
  <si>
    <t>BA007 CUS BARI</t>
  </si>
  <si>
    <t>MARTUCCI Vittoria Orian</t>
  </si>
  <si>
    <t>TA432 S.ATL. S.G.BOSCO  PALAGIANELLO</t>
  </si>
  <si>
    <t>LABIANCA Francesca</t>
  </si>
  <si>
    <t>GRECO Giovanna</t>
  </si>
  <si>
    <t>BR135 ATLETICA CITTA' BIANCA</t>
  </si>
  <si>
    <t>D'ADDATO Grazia</t>
  </si>
  <si>
    <t>BA592 BARLETTA SPORTIVA</t>
  </si>
  <si>
    <t>POCI Simona</t>
  </si>
  <si>
    <t>BA521 A.S. DOF AMATORI TURI</t>
  </si>
  <si>
    <t>FERRUCCI Alessandra</t>
  </si>
  <si>
    <t>BA015 A.S. OLIMPIA CLUB MOLFETTA</t>
  </si>
  <si>
    <t>CAPURSO Ilenia Angela</t>
  </si>
  <si>
    <t>BA596 A.S.D. ANDRIA RUNS</t>
  </si>
  <si>
    <t>BERNARDO Paola</t>
  </si>
  <si>
    <t>LE620 TRE CASALI SAN CESARIO</t>
  </si>
  <si>
    <t>TARALLO Alessia</t>
  </si>
  <si>
    <t>BA097 SPORT CENTER A.S.D.</t>
  </si>
  <si>
    <t>PIAZZOLLA Vincenza Pene</t>
  </si>
  <si>
    <t>TOLOMEO Anna</t>
  </si>
  <si>
    <t>BA529 A.S. TRANI MARATHON</t>
  </si>
  <si>
    <t>FRISARDI Palma Valeria</t>
  </si>
  <si>
    <t>ROTOLO Ornella</t>
  </si>
  <si>
    <t>MIROTTA Lara Maria</t>
  </si>
  <si>
    <t>BA535 A.S. ATLETICA POLIGNANO</t>
  </si>
  <si>
    <t>CASTELLANA Maria Elena</t>
  </si>
  <si>
    <t>TAURINO Anna Rosa</t>
  </si>
  <si>
    <t>BR153 ASD APULIATHLETICA</t>
  </si>
  <si>
    <t>MILONE Mariaconcetta</t>
  </si>
  <si>
    <t>BR131 A.S. ATLETICA LATIANO</t>
  </si>
  <si>
    <t>DE LUCA Valentina</t>
  </si>
  <si>
    <t>GALEONE Cristina</t>
  </si>
  <si>
    <t>TA402 A.S.D. PODISTICA GROTTAGLIE</t>
  </si>
  <si>
    <t>CARAMIA Annalisa</t>
  </si>
  <si>
    <t>ROTOLO Elena</t>
  </si>
  <si>
    <t>PALASCIANO Valentina</t>
  </si>
  <si>
    <t>BA093 ATLETIC CLUB ALTAMURA</t>
  </si>
  <si>
    <t>RELLA Rosa</t>
  </si>
  <si>
    <t>BA020 FIAMMA OLIMPIA PALO</t>
  </si>
  <si>
    <t>TURCO Maria Giovanna</t>
  </si>
  <si>
    <t>OSTUNI Flavia</t>
  </si>
  <si>
    <t>MARIO Alessandra</t>
  </si>
  <si>
    <t>D'ALESSANDRO Teresa</t>
  </si>
  <si>
    <t>BA550 AVIS IN CORSA CONVERSANO</t>
  </si>
  <si>
    <t>PALAZZO Annalisa</t>
  </si>
  <si>
    <t>BA047 NUOVA ATL. FEMM. ACQUAVIVA</t>
  </si>
  <si>
    <t>DIPAOLA Clara</t>
  </si>
  <si>
    <t>BA041 ATLETICA PRO CANOSA</t>
  </si>
  <si>
    <t>BIANCO Giacoma Maria</t>
  </si>
  <si>
    <t>BA557 ASS. S. D. PINK PANTHER</t>
  </si>
  <si>
    <t>BASILE Idea</t>
  </si>
  <si>
    <t>1989</t>
  </si>
  <si>
    <t>MARTANO Daniela</t>
  </si>
  <si>
    <t>BR155 APD RUNNERS SAN MICHELE SALENT</t>
  </si>
  <si>
    <t>MORAMARCO Raffaella</t>
  </si>
  <si>
    <t>BA703 HAPPY RUNNERS ALTAMURA</t>
  </si>
  <si>
    <t>PAPPADA' Rossella</t>
  </si>
  <si>
    <t>LASALA Marianna</t>
  </si>
  <si>
    <t>CRISTIANO Giulia Pia</t>
  </si>
  <si>
    <t>DALBA Roberta</t>
  </si>
  <si>
    <t>DE ROSA Maria</t>
  </si>
  <si>
    <t>STEFANICH Alessandra</t>
  </si>
  <si>
    <t>36</t>
  </si>
  <si>
    <t>BIAFORA Teresa</t>
  </si>
  <si>
    <t>BA581 A.S.D. ATLETICA BITRITTO</t>
  </si>
  <si>
    <t>LAGHEZZA Marica</t>
  </si>
  <si>
    <t>CARAFA Alessandra</t>
  </si>
  <si>
    <t>BR139 GYMNASIUM S. PANCRAZIO</t>
  </si>
  <si>
    <t>BIONDI Giuseppina</t>
  </si>
  <si>
    <t>TA425 ASD POD. FAGGIANO V.P. SERVICE</t>
  </si>
  <si>
    <t>PICCOLO Carmen</t>
  </si>
  <si>
    <t>TA441 G.S. PAOLOTTI - ATL MARTINA</t>
  </si>
  <si>
    <t>RUTIGLIANO Concetta</t>
  </si>
  <si>
    <t>BA538 ATLETI  VALLE DELL'OFANTO</t>
  </si>
  <si>
    <t>NANULA Angela Floriana</t>
  </si>
  <si>
    <t>FG285 ATLETICA TRINITAPOLI</t>
  </si>
  <si>
    <t>DI NISO Silvana</t>
  </si>
  <si>
    <t>BA582 A.S.D. BISCEGLIE RUNNING</t>
  </si>
  <si>
    <t>CAPOGNA Raffaella Arian</t>
  </si>
  <si>
    <t>CAPUTI Sabrina</t>
  </si>
  <si>
    <t>BA522 MURGIA MARATHON ANDRIA</t>
  </si>
  <si>
    <t>GENTILE Liliana</t>
  </si>
  <si>
    <t>TA460 BODY ANGEL</t>
  </si>
  <si>
    <t>DENORA Annunziata</t>
  </si>
  <si>
    <t>ANTONICELLI Annarita</t>
  </si>
  <si>
    <t>DESCRIVO Antonella</t>
  </si>
  <si>
    <t>TA457 A.S.D ATL. PODISTICA PALAGIANO</t>
  </si>
  <si>
    <t>MONGELLI Angelica</t>
  </si>
  <si>
    <t>BA723 S.S.D. A.R.L. DYNAMYK FITNESS</t>
  </si>
  <si>
    <t>DEBITONTO Concetta</t>
  </si>
  <si>
    <t>ZAGARIA Lucia</t>
  </si>
  <si>
    <t>PELLECCHIA Bernardette</t>
  </si>
  <si>
    <t>LOSAPIO Laura</t>
  </si>
  <si>
    <t>1991</t>
  </si>
  <si>
    <t>TAFURO Patrizia</t>
  </si>
  <si>
    <t>DORONZO Loredana Monica</t>
  </si>
  <si>
    <t>BA068 ATHLETIC TEAM BARLETTA</t>
  </si>
  <si>
    <t>FRANCIOLAPILLA Rossella</t>
  </si>
  <si>
    <t>CERVELLI Teresa</t>
  </si>
  <si>
    <t>SIMONETTI Rossana</t>
  </si>
  <si>
    <t>FG273 POD. LUCERA</t>
  </si>
  <si>
    <t>CARTELLI Gloria</t>
  </si>
  <si>
    <t>FIORENTINO Floriana</t>
  </si>
  <si>
    <t>PICI Barbara</t>
  </si>
  <si>
    <t>LE397 ATLETICA TOP RUNNERS LECCE</t>
  </si>
  <si>
    <t>SPEZIALE Loredana</t>
  </si>
  <si>
    <t>1965</t>
  </si>
  <si>
    <t>TA462 MERIDIANA TRIATHLON TARANTO</t>
  </si>
  <si>
    <t>DE CARLO Serena</t>
  </si>
  <si>
    <t>GALATI Maria Brigida</t>
  </si>
  <si>
    <t>LE302 S.S.GRECIA SALENTINA MARTANO</t>
  </si>
  <si>
    <t>COLONNA Teresa</t>
  </si>
  <si>
    <t>ALBANESE Valentina</t>
  </si>
  <si>
    <t>SF35</t>
  </si>
  <si>
    <t>DELFINE Erica Teresa</t>
  </si>
  <si>
    <t>1979</t>
  </si>
  <si>
    <t>BA025 A.S. AMATORI PUTIGNANO</t>
  </si>
  <si>
    <t>42</t>
  </si>
  <si>
    <t>AMATULLI Mariantonietta</t>
  </si>
  <si>
    <t>BA502 A.S.D. MONTEDORO NOCI</t>
  </si>
  <si>
    <t>RUSSO Marisa</t>
  </si>
  <si>
    <t>1977</t>
  </si>
  <si>
    <t>TA446 A.S.D. MARATHON MASSAFRA</t>
  </si>
  <si>
    <t>43</t>
  </si>
  <si>
    <t>ROTOLO Marina</t>
  </si>
  <si>
    <t>1978</t>
  </si>
  <si>
    <t>39</t>
  </si>
  <si>
    <t>COVELLA Angela Rosa</t>
  </si>
  <si>
    <t>PESCHECHERA Anna Maria</t>
  </si>
  <si>
    <t>1976</t>
  </si>
  <si>
    <t>38</t>
  </si>
  <si>
    <t>RITO Francesca</t>
  </si>
  <si>
    <t>1975</t>
  </si>
  <si>
    <t>DONGHIA Ornella</t>
  </si>
  <si>
    <t>MARANGI Maria Scala</t>
  </si>
  <si>
    <t>CAPODIFERRO Silvia</t>
  </si>
  <si>
    <t>TROPIANO Daniela</t>
  </si>
  <si>
    <t>40</t>
  </si>
  <si>
    <t>BUCCI Maria</t>
  </si>
  <si>
    <t>TARALLO Daniela</t>
  </si>
  <si>
    <t>GATTULLI Patrizia</t>
  </si>
  <si>
    <t>BA587 LA PIETRA</t>
  </si>
  <si>
    <t>DEIPAZZI Annamaria</t>
  </si>
  <si>
    <t>FG264 A.S. CULTURALE POD. S. STEFANO</t>
  </si>
  <si>
    <t>DE ROSA Concetta</t>
  </si>
  <si>
    <t>37</t>
  </si>
  <si>
    <t>ANTONANTE Cinzia</t>
  </si>
  <si>
    <t>BOELLIS Luana</t>
  </si>
  <si>
    <t>LE635 A.S.D. ATLETICA GALLIPOLI</t>
  </si>
  <si>
    <t>MOLITERNI Anna</t>
  </si>
  <si>
    <t>BA710 A.S.D. GRAVINA FESTINA LENTE!</t>
  </si>
  <si>
    <t>DE NICHILO Francesca</t>
  </si>
  <si>
    <t>SGHERZA Tiziana Giovann</t>
  </si>
  <si>
    <t>CORONESE Roberta</t>
  </si>
  <si>
    <t>SANGIORGIO Roberta</t>
  </si>
  <si>
    <t>BA551 ASS. NAZIONALE BERSAGLIERI BAR</t>
  </si>
  <si>
    <t>GUARINO Laura</t>
  </si>
  <si>
    <t>LELARIO Teresa</t>
  </si>
  <si>
    <t>MELE Antonella</t>
  </si>
  <si>
    <t>MINETTI Daniela</t>
  </si>
  <si>
    <t>FERRANTE Rosa</t>
  </si>
  <si>
    <t>COLANINNO Maria</t>
  </si>
  <si>
    <t>MONACO Marilena</t>
  </si>
  <si>
    <t>RIZZELLO Annelisa</t>
  </si>
  <si>
    <t>BA505 A.S. QUELLI DELLA PINETA</t>
  </si>
  <si>
    <t>LEONE Addolorata</t>
  </si>
  <si>
    <t>41</t>
  </si>
  <si>
    <t>SAPONARO Isabella</t>
  </si>
  <si>
    <t>MATONE Anna Maria</t>
  </si>
  <si>
    <t>BA543 MARATHON CLUB MINERVINO</t>
  </si>
  <si>
    <t>SOLONENKO Olena</t>
  </si>
  <si>
    <t>ACQUAVIVA Silvia</t>
  </si>
  <si>
    <t>TA450 GRUPPO MARATHON MARTINA FRANCA</t>
  </si>
  <si>
    <t>QUERO Vita Maria</t>
  </si>
  <si>
    <t>BRITTANNICO Elvira</t>
  </si>
  <si>
    <t>CIRILLO Samanta</t>
  </si>
  <si>
    <t>D'ERCOLE Maria Teresa</t>
  </si>
  <si>
    <t>VALERIO Maria Rosa</t>
  </si>
  <si>
    <t>ROMANAZZI Elisabetta</t>
  </si>
  <si>
    <t>CHIFFI Giuliana</t>
  </si>
  <si>
    <t>TA445 A.S.D.  PODISTICA TALSANO</t>
  </si>
  <si>
    <t>SOLFRIZZI Rita</t>
  </si>
  <si>
    <t>PETRALLA Domiziana</t>
  </si>
  <si>
    <t>DILEO Palma</t>
  </si>
  <si>
    <t>SORIANO Angelantonia</t>
  </si>
  <si>
    <t>INSALATA Letizia</t>
  </si>
  <si>
    <t>D'AURIA Antonia</t>
  </si>
  <si>
    <t>DI NANNI Marilena</t>
  </si>
  <si>
    <t>NOVEMBRE Claudia</t>
  </si>
  <si>
    <t>MONFREDA Damiana</t>
  </si>
  <si>
    <t>ANTONICELLI Nicoletta</t>
  </si>
  <si>
    <t>CALCAGNILE Maria Elena</t>
  </si>
  <si>
    <t>TRIZZA Marilena</t>
  </si>
  <si>
    <t>DESTRATIS Rossella</t>
  </si>
  <si>
    <t>BALZANELLI Jolanda</t>
  </si>
  <si>
    <t>LABANI Soumiya</t>
  </si>
  <si>
    <t>TRINCHERA Stefania</t>
  </si>
  <si>
    <t>LE610 PODISTICA  COPERTINO</t>
  </si>
  <si>
    <t>MARZANO Valentina</t>
  </si>
  <si>
    <t>DI LENA Mariangela</t>
  </si>
  <si>
    <t>TA426 NUOVA ATLETICA LATERZA</t>
  </si>
  <si>
    <t>PONZETTA Manola</t>
  </si>
  <si>
    <t>LE383 ATLETICA CAPO DI LEUCA</t>
  </si>
  <si>
    <t>NARCISI Serena</t>
  </si>
  <si>
    <t>STEWART Georgina</t>
  </si>
  <si>
    <t>DE LUCA Alessandra</t>
  </si>
  <si>
    <t>DI COMITE Samantha</t>
  </si>
  <si>
    <t>BA599 RUNNING PEOPLE NOICATTARO</t>
  </si>
  <si>
    <t>SCHIAVONE Anna</t>
  </si>
  <si>
    <t>SIMEONE Filomena</t>
  </si>
  <si>
    <t>TORRES Susanna</t>
  </si>
  <si>
    <t>DE MITA Antonietta</t>
  </si>
  <si>
    <t>PATRONELLI Annamaria</t>
  </si>
  <si>
    <t>BR141 POLISPORT CICLO CLUB FASANO</t>
  </si>
  <si>
    <t>LOCOROTONDO Angela</t>
  </si>
  <si>
    <t>SANTACROCE Maria</t>
  </si>
  <si>
    <t>SAPONARO Marisa</t>
  </si>
  <si>
    <t>DI BITONTO Anna</t>
  </si>
  <si>
    <t>DELORENZIS Elisabeth</t>
  </si>
  <si>
    <t>D'AGNANO Maria</t>
  </si>
  <si>
    <t>CERILLO Lucia</t>
  </si>
  <si>
    <t>CARAMIA Cosima</t>
  </si>
  <si>
    <t>SICOLO Teresa</t>
  </si>
  <si>
    <t>GIGANTE Luigia Anna</t>
  </si>
  <si>
    <t>BA553 ATLETICA ADELFIA</t>
  </si>
  <si>
    <t>DIAFERIA Teresa</t>
  </si>
  <si>
    <t>GALA Milena</t>
  </si>
  <si>
    <t>DANTILE Valentina</t>
  </si>
  <si>
    <t>CONTENTO Lucia</t>
  </si>
  <si>
    <t>BA011 A.S. ATLETICA CASTELLANA</t>
  </si>
  <si>
    <t>BAVARO Antonella</t>
  </si>
  <si>
    <t>ZIEBA Edyta</t>
  </si>
  <si>
    <t>ERRICO Stefania</t>
  </si>
  <si>
    <t>TRISOLINO Addolorata</t>
  </si>
  <si>
    <t>BR138 A.S. TEAM FRANCAVILLA</t>
  </si>
  <si>
    <t>CALABRESE Angela</t>
  </si>
  <si>
    <t>BA541 ALTEATLETICA ALTAMURA</t>
  </si>
  <si>
    <t>SALVEMINI Francesca</t>
  </si>
  <si>
    <t>SANTO Donatella</t>
  </si>
  <si>
    <t>JURKIC Sara</t>
  </si>
  <si>
    <t>ROMANAZZI Giuseppina</t>
  </si>
  <si>
    <t>SF40</t>
  </si>
  <si>
    <t>LAVARRA Mara</t>
  </si>
  <si>
    <t>1972</t>
  </si>
  <si>
    <t>52</t>
  </si>
  <si>
    <t>53</t>
  </si>
  <si>
    <t>47</t>
  </si>
  <si>
    <t>CARELLA Carmen</t>
  </si>
  <si>
    <t>1971</t>
  </si>
  <si>
    <t>49</t>
  </si>
  <si>
    <t>MADAGHIELE Maria</t>
  </si>
  <si>
    <t>1973</t>
  </si>
  <si>
    <t>46</t>
  </si>
  <si>
    <t>DIBENEDETTO Maria</t>
  </si>
  <si>
    <t>1970</t>
  </si>
  <si>
    <t>50</t>
  </si>
  <si>
    <t>44</t>
  </si>
  <si>
    <t>BARTOLO Loredana</t>
  </si>
  <si>
    <t>MASTROROSA Cristina</t>
  </si>
  <si>
    <t>1974</t>
  </si>
  <si>
    <t>CARMIGNANO Anna</t>
  </si>
  <si>
    <t>BONETTI Anna</t>
  </si>
  <si>
    <t>LACOPPOLA Monica</t>
  </si>
  <si>
    <t>LOMBARDI Rosa</t>
  </si>
  <si>
    <t>DELFINE Emma</t>
  </si>
  <si>
    <t>45</t>
  </si>
  <si>
    <t>IURLO Angela</t>
  </si>
  <si>
    <t>DI LATTE Antonietta</t>
  </si>
  <si>
    <t>48</t>
  </si>
  <si>
    <t>SIMONE Rita</t>
  </si>
  <si>
    <t>PERRONE Gabriella</t>
  </si>
  <si>
    <t>DE CARLO Maria</t>
  </si>
  <si>
    <t>CHIARADIA Tundra</t>
  </si>
  <si>
    <t>PETRUZZELLI Grazia</t>
  </si>
  <si>
    <t>DE TOMMASO Rita</t>
  </si>
  <si>
    <t>PASQUADIBISCEGLIE Rosal</t>
  </si>
  <si>
    <t>CARRINO Maddalena</t>
  </si>
  <si>
    <t>51</t>
  </si>
  <si>
    <t>GRECO Rosangela</t>
  </si>
  <si>
    <t>SPERTI Alessandra</t>
  </si>
  <si>
    <t>MATTESI Maria Edvige</t>
  </si>
  <si>
    <t>MACCURO Antonia</t>
  </si>
  <si>
    <t>TESSA Maria</t>
  </si>
  <si>
    <t>CANDONI Paola</t>
  </si>
  <si>
    <t>VENEZIANO Vittoria</t>
  </si>
  <si>
    <t>SANSEVERINO Anna</t>
  </si>
  <si>
    <t>PIGNATELLI Margherita</t>
  </si>
  <si>
    <t>PICCOLO Maria Rosaria</t>
  </si>
  <si>
    <t>SARDIELLO Rossella</t>
  </si>
  <si>
    <t>FRANCIONE Anna</t>
  </si>
  <si>
    <t>TA442 RUNNERS GINOSA</t>
  </si>
  <si>
    <t>FINA Antonietta</t>
  </si>
  <si>
    <t>D'ERCHIA Maria Carmela</t>
  </si>
  <si>
    <t>GIOVINAZZO Maria Rosari</t>
  </si>
  <si>
    <t>D'AGOSTINO Luciana</t>
  </si>
  <si>
    <t>PUGLIESE Melinda</t>
  </si>
  <si>
    <t>RENNA Debora</t>
  </si>
  <si>
    <t>MATARRESE Annamaria</t>
  </si>
  <si>
    <t>MINUNNI Graziana</t>
  </si>
  <si>
    <t>UNGARO Anna Rosa</t>
  </si>
  <si>
    <t>SOLLAZZO Marianna</t>
  </si>
  <si>
    <t>GABRIELE Mariella</t>
  </si>
  <si>
    <t>CAPORUSSO Barbara</t>
  </si>
  <si>
    <t>BA029 A.A.'E. MANZARI' CASAMASSIMA</t>
  </si>
  <si>
    <t>GISMUNDI Filomenna</t>
  </si>
  <si>
    <t>VALDEVIES Adriana</t>
  </si>
  <si>
    <t>DI LEO Maria Angela</t>
  </si>
  <si>
    <t>BERARDINO Laura</t>
  </si>
  <si>
    <t>URBINELLO Antonella</t>
  </si>
  <si>
    <t>LATTANZIO Cinzia</t>
  </si>
  <si>
    <t>VENDETTA Lucia</t>
  </si>
  <si>
    <t>PERSIA Annamaria</t>
  </si>
  <si>
    <t>ROSELLI Roberta</t>
  </si>
  <si>
    <t>BRACCO Susanna</t>
  </si>
  <si>
    <t>LAVIOLA Margherita</t>
  </si>
  <si>
    <t>TASSIELLI Laura</t>
  </si>
  <si>
    <t>SBLENDORIO Gemma</t>
  </si>
  <si>
    <t>BA526 PODISTICA ALBEROBELLO A.S.D.</t>
  </si>
  <si>
    <t>DIDONNA Agnese</t>
  </si>
  <si>
    <t>LASTELLA Maria Pia</t>
  </si>
  <si>
    <t>BA043 G.S.ATLETICA AMATORI CORATO</t>
  </si>
  <si>
    <t>DI SISTO Anna Concetta</t>
  </si>
  <si>
    <t>ROSSI Antonietta</t>
  </si>
  <si>
    <t>LONOCE Lucia</t>
  </si>
  <si>
    <t>DI BARI Lucia</t>
  </si>
  <si>
    <t>COVELLI Maria Teresa</t>
  </si>
  <si>
    <t>BRAZZO Aurelia</t>
  </si>
  <si>
    <t>SACCO Giovanna</t>
  </si>
  <si>
    <t>SQUICCIARINI Annalisa</t>
  </si>
  <si>
    <t>CHISARI Lucia</t>
  </si>
  <si>
    <t>COLELLA Valentina</t>
  </si>
  <si>
    <t>MOZZO Sabina</t>
  </si>
  <si>
    <t>MASTROPASQUA Angela</t>
  </si>
  <si>
    <t>FUNIATI Maria</t>
  </si>
  <si>
    <t>ROSSINI Patrizia</t>
  </si>
  <si>
    <t>GAUDIO Angela</t>
  </si>
  <si>
    <t>GRECO Francesca</t>
  </si>
  <si>
    <t>SOLITO Efisia</t>
  </si>
  <si>
    <t>SABATELLI Angela</t>
  </si>
  <si>
    <t>MARZOLI Rita Maria</t>
  </si>
  <si>
    <t>PIEPOLI Maria</t>
  </si>
  <si>
    <t>VALENDINO Lucia</t>
  </si>
  <si>
    <t>FIORELLA Giuseppina</t>
  </si>
  <si>
    <t>STAFFA Tiziana</t>
  </si>
  <si>
    <t>DE TULLIO Antonella</t>
  </si>
  <si>
    <t>LISI Maria Antonia</t>
  </si>
  <si>
    <t>MIRAGLIA Angela</t>
  </si>
  <si>
    <t>DE TOMMASO Maria</t>
  </si>
  <si>
    <t>VALERIO Concetta</t>
  </si>
  <si>
    <t>ANDRESINI Giuseppina</t>
  </si>
  <si>
    <t>DI CHIO Angela</t>
  </si>
  <si>
    <t>SCUDIERO Grazia</t>
  </si>
  <si>
    <t>REMPEL Julia</t>
  </si>
  <si>
    <t>CALO' Carmela</t>
  </si>
  <si>
    <t>DI MOLFETTA Caterina</t>
  </si>
  <si>
    <t>PUTIGNANO Maria Immacol</t>
  </si>
  <si>
    <t>TARANTINO Barbara</t>
  </si>
  <si>
    <t>LE633 SALENTO IN CORSA VEGLIE</t>
  </si>
  <si>
    <t>TORRE Livia</t>
  </si>
  <si>
    <t>BR109 TOP RUNNING  BRINDISI</t>
  </si>
  <si>
    <t>PICCIARELLI Carmela Ann</t>
  </si>
  <si>
    <t>LECCE Damiana</t>
  </si>
  <si>
    <t>CASSISTA Julia Carolina</t>
  </si>
  <si>
    <t>COCOLA Anna</t>
  </si>
  <si>
    <t>LE615 A.S.D. PODISTICA SOLETUM</t>
  </si>
  <si>
    <t>NINIVAGGI Anna Teresa</t>
  </si>
  <si>
    <t>DIRIENZO Angela</t>
  </si>
  <si>
    <t>TARANTINI Cristina</t>
  </si>
  <si>
    <t>BR103 ATLETICA AMATORI BRINDISI</t>
  </si>
  <si>
    <t>LOPERFIDO Lucia</t>
  </si>
  <si>
    <t>LOPS Grazia</t>
  </si>
  <si>
    <t>PERFETTO Altomare</t>
  </si>
  <si>
    <t>CARLONE Sabatina</t>
  </si>
  <si>
    <t>FG265 A.DOPOLAVORO FERROVIARIO FG</t>
  </si>
  <si>
    <t>RESTA STASI Maria</t>
  </si>
  <si>
    <t>TA416 A.S. MARATHON CLUB STATTE</t>
  </si>
  <si>
    <t>TIMO Federica</t>
  </si>
  <si>
    <t>GIULIANI Giacoma</t>
  </si>
  <si>
    <t>BA711 BIO AMBRA NEW AGE</t>
  </si>
  <si>
    <t>BIZZOCA Grazia</t>
  </si>
  <si>
    <t>GERARDI Stefania</t>
  </si>
  <si>
    <t>LE601 A.S. ACTION RUNNING MONTERONI</t>
  </si>
  <si>
    <t>LIUZZI Maria</t>
  </si>
  <si>
    <t>MAGAZZILE Piera</t>
  </si>
  <si>
    <t>FULGARO Rita Candida</t>
  </si>
  <si>
    <t>VALENTE Elisabetta</t>
  </si>
  <si>
    <t>MANIGRASSI Elisa</t>
  </si>
  <si>
    <t>BETTI Barbara</t>
  </si>
  <si>
    <t>MERENDA Catia</t>
  </si>
  <si>
    <t>LE607 A.S. PODISTICA TUGLIE</t>
  </si>
  <si>
    <t>LONGOBUCCO Lucrezia</t>
  </si>
  <si>
    <t>LENTI Antonia</t>
  </si>
  <si>
    <t>BERSANI Rosalba</t>
  </si>
  <si>
    <t>LIPPOLIS Santina</t>
  </si>
  <si>
    <t>SCARCIA Annunziata</t>
  </si>
  <si>
    <t>CARBOTTI COLUCCI Rosa</t>
  </si>
  <si>
    <t>DIBENEDETTO Lucrezia</t>
  </si>
  <si>
    <t>TINELLI Antonella</t>
  </si>
  <si>
    <t>ATTOLINO Giovanna</t>
  </si>
  <si>
    <t>DI LERNIA Tiziana</t>
  </si>
  <si>
    <t>LATERZA Antonietta</t>
  </si>
  <si>
    <t>BA099 POL. 'D. PIETRI' GRAVINA</t>
  </si>
  <si>
    <t>TORRONI Vita</t>
  </si>
  <si>
    <t>LA PIETRA Luisa Anna</t>
  </si>
  <si>
    <t>FG281 A.S.D. ATLETICA RUN &amp; FUN</t>
  </si>
  <si>
    <t>CARULLI Filomena</t>
  </si>
  <si>
    <t>POLIGNANO Mariana</t>
  </si>
  <si>
    <t>CIAVARELLA Adalisa</t>
  </si>
  <si>
    <t>FG294 A.S.D. FOGGIA RUNNING</t>
  </si>
  <si>
    <t>LASTELLA Rosa</t>
  </si>
  <si>
    <t>PARISI Rosa</t>
  </si>
  <si>
    <t>DE PALO Anita</t>
  </si>
  <si>
    <t>BA517 ASS. DILETTANTIST BARIMARATONA</t>
  </si>
  <si>
    <t>MAI Luciana</t>
  </si>
  <si>
    <t>NACCI Filomena</t>
  </si>
  <si>
    <t>BR158 OSTUNI RUNNER'S</t>
  </si>
  <si>
    <t xml:space="preserve">CORRIPUGLIA 2014                                                                                                                                                                                                </t>
  </si>
  <si>
    <t>SF45</t>
  </si>
  <si>
    <t>PUGLIESE Caterina</t>
  </si>
  <si>
    <t>1969</t>
  </si>
  <si>
    <t>54</t>
  </si>
  <si>
    <t>63</t>
  </si>
  <si>
    <t>RAMUNNO Nicoletta</t>
  </si>
  <si>
    <t>61</t>
  </si>
  <si>
    <t>D'ADAMO Filomena</t>
  </si>
  <si>
    <t>1967</t>
  </si>
  <si>
    <t>59</t>
  </si>
  <si>
    <t>SCIALPI Angela</t>
  </si>
  <si>
    <t>CISTERNINO Grazia</t>
  </si>
  <si>
    <t>58</t>
  </si>
  <si>
    <t>CALLORI Tiziana</t>
  </si>
  <si>
    <t>VISCANTI Filomena</t>
  </si>
  <si>
    <t>57</t>
  </si>
  <si>
    <t>MICCOLIS Carmela</t>
  </si>
  <si>
    <t>55</t>
  </si>
  <si>
    <t>D'APRANO Rosaria</t>
  </si>
  <si>
    <t>1968</t>
  </si>
  <si>
    <t>CALLORI Stefania</t>
  </si>
  <si>
    <t>MONTELEONE Lina</t>
  </si>
  <si>
    <t>MOREA Antonia Maria</t>
  </si>
  <si>
    <t>1966</t>
  </si>
  <si>
    <t>LOMBARDI Cosima</t>
  </si>
  <si>
    <t>SIBILLA Cosima</t>
  </si>
  <si>
    <t>FRANCO Rosa</t>
  </si>
  <si>
    <t>LANDRISCINA Teresa</t>
  </si>
  <si>
    <t>60</t>
  </si>
  <si>
    <t>DELFINE Marcella</t>
  </si>
  <si>
    <t>BIANCO Raffaella</t>
  </si>
  <si>
    <t>LE307 S.S. A.V.I.S.  SPORT NOVOLI</t>
  </si>
  <si>
    <t>IUSCO Mariaantonietta</t>
  </si>
  <si>
    <t>62</t>
  </si>
  <si>
    <t>DONVITO Antonella</t>
  </si>
  <si>
    <t>CANNITO Vincenza</t>
  </si>
  <si>
    <t>DE LUCA Francesca</t>
  </si>
  <si>
    <t>56</t>
  </si>
  <si>
    <t>CHIMIENTI Domenica</t>
  </si>
  <si>
    <t>BA594 PEDONE-RICCARDI BISCEGLIE</t>
  </si>
  <si>
    <t>CITTADINO Annunziata</t>
  </si>
  <si>
    <t>COCCIOLI Michela</t>
  </si>
  <si>
    <t>PIRONE Maria Elena</t>
  </si>
  <si>
    <t>CAPRIOLI Antonia</t>
  </si>
  <si>
    <t>GRECO Addolorata</t>
  </si>
  <si>
    <t>GUSMAI Annamaria</t>
  </si>
  <si>
    <t>PAOLILLO Maria Assunta</t>
  </si>
  <si>
    <t>SEMERARO Maria</t>
  </si>
  <si>
    <t>PERAGINE Rosa</t>
  </si>
  <si>
    <t>TRISOLINI Maria Giovann</t>
  </si>
  <si>
    <t>ANCONA Maria Rosaria</t>
  </si>
  <si>
    <t>PEPI Paola</t>
  </si>
  <si>
    <t>TA423 CLUB RUNNER 87 VALENTE ARREDI</t>
  </si>
  <si>
    <t>DORONZO Grazia</t>
  </si>
  <si>
    <t>DI GIUSEPPE Annalisa</t>
  </si>
  <si>
    <t>PRIMAVERA Angela</t>
  </si>
  <si>
    <t>DE GIOIA Vincenza</t>
  </si>
  <si>
    <t>IUSCO Mariantonietta</t>
  </si>
  <si>
    <t>PASTORE Maria Rosaria</t>
  </si>
  <si>
    <t>D'ORIA Aurelia</t>
  </si>
  <si>
    <t>DELFINE Patrizia</t>
  </si>
  <si>
    <t>DELL'ABBATE Rosa Anna</t>
  </si>
  <si>
    <t>CHIEPPA Teresa</t>
  </si>
  <si>
    <t>GOFFREDO Maria</t>
  </si>
  <si>
    <t>COSTA Lucia Anna</t>
  </si>
  <si>
    <t>PERRUCCI Ersilia Maria</t>
  </si>
  <si>
    <t>SCIANNIMANICA Maria</t>
  </si>
  <si>
    <t>VINCENTI Madia</t>
  </si>
  <si>
    <t>SANTOVITO Sabina</t>
  </si>
  <si>
    <t>ROSSETTI Vincenza</t>
  </si>
  <si>
    <t>TA453 ASD FITNESS EXELLENCE SGIORGIO</t>
  </si>
  <si>
    <t>VENEZIANO Angela</t>
  </si>
  <si>
    <t>LIONETTI Michelina</t>
  </si>
  <si>
    <t>VIGILE Benedetta</t>
  </si>
  <si>
    <t>BERARDI Maria Albina</t>
  </si>
  <si>
    <t>SPORTELLI Angela Maria</t>
  </si>
  <si>
    <t>MOCCIA Maria</t>
  </si>
  <si>
    <t>BARNABA' Annamaria</t>
  </si>
  <si>
    <t>CASTELLANO Filomena</t>
  </si>
  <si>
    <t>BA544 ATLETICA DISFIDA DI BARLETTA</t>
  </si>
  <si>
    <t>CONVERTINO Franca</t>
  </si>
  <si>
    <t>DINICASTRO Gaetana</t>
  </si>
  <si>
    <t>RICCHIUTO Antonella</t>
  </si>
  <si>
    <t>MASSARO Rosa</t>
  </si>
  <si>
    <t>DE PINTO Lucia Maria</t>
  </si>
  <si>
    <t>DILORENZO Teresa</t>
  </si>
  <si>
    <t>CONVERTINO Maria Antoni</t>
  </si>
  <si>
    <t>ACCONCIAIOCO Luisa</t>
  </si>
  <si>
    <t>TRAVERSA Pierpaola</t>
  </si>
  <si>
    <t>RUSSO Annamaria</t>
  </si>
  <si>
    <t>CARDASCIA Giuseppina</t>
  </si>
  <si>
    <t>ARISTIDE Daniela</t>
  </si>
  <si>
    <t>DE ROBERTIS Maria Grazi</t>
  </si>
  <si>
    <t>VITALI Angelica</t>
  </si>
  <si>
    <t>ZECCHINO Luisa</t>
  </si>
  <si>
    <t>CISTERNINO Clementina</t>
  </si>
  <si>
    <t>TARANTINO FIORENTINO An</t>
  </si>
  <si>
    <t>CARBONARA Maria</t>
  </si>
  <si>
    <t>SUSCO Palma</t>
  </si>
  <si>
    <t>SISTO Margherita</t>
  </si>
  <si>
    <t>STAFFA Matilde</t>
  </si>
  <si>
    <t>DI CHIO Annamaria</t>
  </si>
  <si>
    <t>LATTARULO Marianna</t>
  </si>
  <si>
    <t>DAMBRA Nunzia</t>
  </si>
  <si>
    <t>FUGGIANO Maria</t>
  </si>
  <si>
    <t>MASTROMAURO Vincenza</t>
  </si>
  <si>
    <t>INCALZA Claudia</t>
  </si>
  <si>
    <t>CAVALLO Vincenza</t>
  </si>
  <si>
    <t>BOTTIGLIA Stefania</t>
  </si>
  <si>
    <t>LAINO Irene</t>
  </si>
  <si>
    <t>SGURA Sandra</t>
  </si>
  <si>
    <t>CAPPABIANCA Stefania An</t>
  </si>
  <si>
    <t>DI PIPPA Maria Prisca</t>
  </si>
  <si>
    <t>MEMEO Annamaria</t>
  </si>
  <si>
    <t>SURDO Lucia</t>
  </si>
  <si>
    <t>GIANNELLI Giovanna</t>
  </si>
  <si>
    <t>CORINA Claudia</t>
  </si>
  <si>
    <t>LE326 C.U.S. LECCE</t>
  </si>
  <si>
    <t>PREZIOSO Patrizia</t>
  </si>
  <si>
    <t>RAFFEINER Elisabeth</t>
  </si>
  <si>
    <t>CASALINI Beatrice</t>
  </si>
  <si>
    <t>LE605 ABACUS VILLA BALDASSARRI</t>
  </si>
  <si>
    <t>LANZILLOTTI Emilia</t>
  </si>
  <si>
    <t>CATELLA Tiziana</t>
  </si>
  <si>
    <t>MARROCCO Loredana</t>
  </si>
  <si>
    <t>LE617 POLISPORTIVA BPP</t>
  </si>
  <si>
    <t>FARAONIO Maria Teresa</t>
  </si>
  <si>
    <t>SANSONE Patrizia</t>
  </si>
  <si>
    <t>DELVECCHIO Maria</t>
  </si>
  <si>
    <t>COSIMI Sabrina</t>
  </si>
  <si>
    <t>PODO Maria Sonia</t>
  </si>
  <si>
    <t>LE318 A.S. PODISTICA PARABITA</t>
  </si>
  <si>
    <t>DIOMEDE Anna</t>
  </si>
  <si>
    <t>RUSIGNIUOLO Angela</t>
  </si>
  <si>
    <t>LAMARINA Tiziana</t>
  </si>
  <si>
    <t>RIZZO Gabriella</t>
  </si>
  <si>
    <t>PONTONE Lucia</t>
  </si>
  <si>
    <t>FG280 I PODISTI DI CAPITANATA</t>
  </si>
  <si>
    <t>DE GIOSA Eugenia</t>
  </si>
  <si>
    <t>BA531 A.S.D. SAN NICOLA RUNNERS</t>
  </si>
  <si>
    <t>GENTILE Maria</t>
  </si>
  <si>
    <t>DIAFERIA Anna</t>
  </si>
  <si>
    <t>MANCA Simonetta</t>
  </si>
  <si>
    <t>SALICANDRO Margherita</t>
  </si>
  <si>
    <t>SUPPRESSA Adalgisa</t>
  </si>
  <si>
    <t>PERRUCCI Teresa</t>
  </si>
  <si>
    <t>RUSSO Sabrina</t>
  </si>
  <si>
    <t>RAGUSO Angela</t>
  </si>
  <si>
    <t>MARSEGLIA Lucrezia</t>
  </si>
  <si>
    <t>PANDELLI Loredana</t>
  </si>
  <si>
    <t>VILLANI Anna</t>
  </si>
  <si>
    <t>CAVALIERE Caterina</t>
  </si>
  <si>
    <t>CAMPANA Maristella</t>
  </si>
  <si>
    <t>CAVALLO Maria Rosa</t>
  </si>
  <si>
    <t>LANZILOTTI Mariangela</t>
  </si>
  <si>
    <t>VOZZA Cosima</t>
  </si>
  <si>
    <t>LANERA Angela Maria car</t>
  </si>
  <si>
    <t>CALDAROLA Maria</t>
  </si>
  <si>
    <t>STAFFIERI Adele</t>
  </si>
  <si>
    <t>DI DIO Anna Maria rosar</t>
  </si>
  <si>
    <t>CIQUERA Maria</t>
  </si>
  <si>
    <t>SF50</t>
  </si>
  <si>
    <t>DE CORATO Grazia</t>
  </si>
  <si>
    <t>1961</t>
  </si>
  <si>
    <t>BA509 POD. CANUSIUM 2004</t>
  </si>
  <si>
    <t>CASULLI Beatrice</t>
  </si>
  <si>
    <t>1962</t>
  </si>
  <si>
    <t>VITTORIONE Giuseppa</t>
  </si>
  <si>
    <t>SPINA Liliana</t>
  </si>
  <si>
    <t>VITALE Oriana</t>
  </si>
  <si>
    <t>1960</t>
  </si>
  <si>
    <t>SIBILLA Addolorata</t>
  </si>
  <si>
    <t>RITELLA Maria Luigia</t>
  </si>
  <si>
    <t>VERNA Palma</t>
  </si>
  <si>
    <t>1963</t>
  </si>
  <si>
    <t>ANTONACCI Annamaria</t>
  </si>
  <si>
    <t>LEONE Anna</t>
  </si>
  <si>
    <t>1964</t>
  </si>
  <si>
    <t>CEGLIE Domenica</t>
  </si>
  <si>
    <t>LANZILLOTTI Vita</t>
  </si>
  <si>
    <t>DANZA Grazia</t>
  </si>
  <si>
    <t>MARINO' Maria</t>
  </si>
  <si>
    <t>MARZO Gaetana</t>
  </si>
  <si>
    <t>BA580 A.S.D.  AGORA'</t>
  </si>
  <si>
    <t>MENOLASCINA Rosa</t>
  </si>
  <si>
    <t>CAPODIECI Antonella</t>
  </si>
  <si>
    <t>SAVA Daniela</t>
  </si>
  <si>
    <t>CONTENTO Bibiana</t>
  </si>
  <si>
    <t>PATRUNO Nunzia</t>
  </si>
  <si>
    <t>LATTANZIO Anna Serafina</t>
  </si>
  <si>
    <t>DE MARZO Michela</t>
  </si>
  <si>
    <t>TA408 A.S POD.TARAS SHOPPING SPORT</t>
  </si>
  <si>
    <t>MINZERA Carla</t>
  </si>
  <si>
    <t>ROMANELLI Stefania</t>
  </si>
  <si>
    <t>DANIELE Marisa</t>
  </si>
  <si>
    <t>CEA Vincenza</t>
  </si>
  <si>
    <t>BA719 RUNNERS DEL LEVANTE</t>
  </si>
  <si>
    <t>RECCHIA Francesca</t>
  </si>
  <si>
    <t>PORCELLI Santa</t>
  </si>
  <si>
    <t>LACERENZA Arcangela</t>
  </si>
  <si>
    <t>STASI Rosa</t>
  </si>
  <si>
    <t>OZIOSI Sabatina</t>
  </si>
  <si>
    <t>MINERVINI Maria Saveria</t>
  </si>
  <si>
    <t>BUSSETI Giovanna</t>
  </si>
  <si>
    <t>STASOLLA Maria Teresa</t>
  </si>
  <si>
    <t>GIGANTE Gilda</t>
  </si>
  <si>
    <t>SINISI Concetta</t>
  </si>
  <si>
    <t>MARZELLA Chiara</t>
  </si>
  <si>
    <t>BARRATTA Cosima</t>
  </si>
  <si>
    <t>PORCELLI Teresa</t>
  </si>
  <si>
    <t>DILEO Maria Rosaria</t>
  </si>
  <si>
    <t>CALEFATO Teresa</t>
  </si>
  <si>
    <t>PETRUZZELLI Cristina</t>
  </si>
  <si>
    <t>BA039 A.S.D. AMICI STRADA DEL TESORO</t>
  </si>
  <si>
    <t>PIRRELLI Francesca Roma</t>
  </si>
  <si>
    <t>GARGANO Angela</t>
  </si>
  <si>
    <t>VISTA Carmela</t>
  </si>
  <si>
    <t>MANTICO Maddalena</t>
  </si>
  <si>
    <t>PIGNATELLI Elena</t>
  </si>
  <si>
    <t>AVANTARIO Raffaella</t>
  </si>
  <si>
    <t>GARGIULO Maria</t>
  </si>
  <si>
    <t>TODISCO Brigida</t>
  </si>
  <si>
    <t>PALAGIANO Loredana</t>
  </si>
  <si>
    <t>CORALLO Rachele</t>
  </si>
  <si>
    <t>STEA Gabriella</t>
  </si>
  <si>
    <t>MELE Antonia</t>
  </si>
  <si>
    <t>ZINGARELLI Maria</t>
  </si>
  <si>
    <t>DENTALE Gina</t>
  </si>
  <si>
    <t>FG277 PODISTICA SANNICANDRO</t>
  </si>
  <si>
    <t>MASTRODONATO Carmelina</t>
  </si>
  <si>
    <t>GUIDO Paola</t>
  </si>
  <si>
    <t>SANELLI Ilde</t>
  </si>
  <si>
    <t>DELFINE Elisabetta</t>
  </si>
  <si>
    <t>TOTA Wanda</t>
  </si>
  <si>
    <t>CANDIDO Giovanna</t>
  </si>
  <si>
    <t>DESIDERATO Bianca</t>
  </si>
  <si>
    <t>PAGLIARULO Antonia</t>
  </si>
  <si>
    <t>DE CARLO Lucia</t>
  </si>
  <si>
    <t>PERINI Annamaria</t>
  </si>
  <si>
    <t>CACCAVO Maria Teresa</t>
  </si>
  <si>
    <t>CIRELLI Lucia</t>
  </si>
  <si>
    <t>PORRO Rosanna</t>
  </si>
  <si>
    <t>PALMIERI Conchita Maria</t>
  </si>
  <si>
    <t>LOMBARDI Vincenza</t>
  </si>
  <si>
    <t>SF55</t>
  </si>
  <si>
    <t>DI BARI Francesca</t>
  </si>
  <si>
    <t>1959</t>
  </si>
  <si>
    <t>CAFORIO Margherita</t>
  </si>
  <si>
    <t>MERCO Nicoletta</t>
  </si>
  <si>
    <t>1958</t>
  </si>
  <si>
    <t>ROLLO Patrizia</t>
  </si>
  <si>
    <t>DI NUNNO Rosa</t>
  </si>
  <si>
    <t>1956</t>
  </si>
  <si>
    <t>FISCHETTI Carmela</t>
  </si>
  <si>
    <t>BIASI Maria</t>
  </si>
  <si>
    <t>1957</t>
  </si>
  <si>
    <t>GUIDA Chiara</t>
  </si>
  <si>
    <t>1955</t>
  </si>
  <si>
    <t>USTRA Maria</t>
  </si>
  <si>
    <t>PISICCHIO Rosa</t>
  </si>
  <si>
    <t>DEROBERTIS Maria</t>
  </si>
  <si>
    <t>NEGLIA Maria</t>
  </si>
  <si>
    <t>PARISI Michelina</t>
  </si>
  <si>
    <t>PICCOLO Teresa</t>
  </si>
  <si>
    <t>NEMBO Donata</t>
  </si>
  <si>
    <t>BR113 ATLETICA CASALINI</t>
  </si>
  <si>
    <t>GRASSO Patrizia</t>
  </si>
  <si>
    <t>PACE Caterina</t>
  </si>
  <si>
    <t>TATO' Maria Addolorata</t>
  </si>
  <si>
    <t>SINIGAGLIA Gianna</t>
  </si>
  <si>
    <t>RITELLA Maria Franca</t>
  </si>
  <si>
    <t>ORLANDO Anna</t>
  </si>
  <si>
    <t>DI PINTO Silvana</t>
  </si>
  <si>
    <t>MASTROMAURO Rosa</t>
  </si>
  <si>
    <t>RAIMONDI Elisabetta</t>
  </si>
  <si>
    <t>MUSARO' Antonia</t>
  </si>
  <si>
    <t>LIMONGELLI Loredana</t>
  </si>
  <si>
    <t>ALICINO Filomena</t>
  </si>
  <si>
    <t>INGROSSO Laura</t>
  </si>
  <si>
    <t>LE305 AMATORI LECCE</t>
  </si>
  <si>
    <t>PALENA Immacolata</t>
  </si>
  <si>
    <t>FG292 GR. POD. MONTE SANT'ANGELO</t>
  </si>
  <si>
    <t>ATTOLICO Maddalena</t>
  </si>
  <si>
    <t>MUCI Nella</t>
  </si>
  <si>
    <t>CASSATELLA Franca</t>
  </si>
  <si>
    <t>DAMATO Immacolata</t>
  </si>
  <si>
    <t>DIMONTE Angela</t>
  </si>
  <si>
    <t>ROBERTO Nunzia</t>
  </si>
  <si>
    <t>SERAFINO Vincenza</t>
  </si>
  <si>
    <t>SCAMARCIO Carmela</t>
  </si>
  <si>
    <t>SF60</t>
  </si>
  <si>
    <t>DE PALMA Maria Teresa</t>
  </si>
  <si>
    <t>1954</t>
  </si>
  <si>
    <t>BA010 A.S.D. DOPOLAVORO FERROVIARIO</t>
  </si>
  <si>
    <t>TADDEO Pasqua Rosa</t>
  </si>
  <si>
    <t>1953</t>
  </si>
  <si>
    <t>DI SIBIO Angela</t>
  </si>
  <si>
    <t>GIULIANI Teresa</t>
  </si>
  <si>
    <t>CALABRESE Maria Pia</t>
  </si>
  <si>
    <t>1952</t>
  </si>
  <si>
    <t>VALDENAIRE Francoise</t>
  </si>
  <si>
    <t>PANEBIANCO Rita</t>
  </si>
  <si>
    <t>1951</t>
  </si>
  <si>
    <t>ZEZZA Concetta</t>
  </si>
  <si>
    <t>BARILE Isabella Edda</t>
  </si>
  <si>
    <t>CICCONE Carmela Soccors</t>
  </si>
  <si>
    <t>MARCONE Teresa Anna mar</t>
  </si>
  <si>
    <t>IDONE Anna</t>
  </si>
  <si>
    <t>SINISI Giuseppina</t>
  </si>
  <si>
    <t>SMALDONE Maria Vittoria</t>
  </si>
  <si>
    <t xml:space="preserve">CORRIPUGLIA 2014                                                                                                                                                                                               </t>
  </si>
  <si>
    <t>SF65</t>
  </si>
  <si>
    <t>LOVIGLIO Pasqua</t>
  </si>
  <si>
    <t>1949</t>
  </si>
  <si>
    <t>SAMBOCO Antonietta</t>
  </si>
  <si>
    <t>1946</t>
  </si>
  <si>
    <t>RICCIARDULLI Antonietta</t>
  </si>
  <si>
    <t>TARTARELLI Francesca</t>
  </si>
  <si>
    <t>LEGROTTAGLIE Maria</t>
  </si>
  <si>
    <t>1948</t>
  </si>
  <si>
    <t>PALMITESSA Grazia</t>
  </si>
  <si>
    <t>TONDOLO Carmela</t>
  </si>
  <si>
    <t>CICCIARELLI Teresa</t>
  </si>
  <si>
    <t>1947</t>
  </si>
  <si>
    <t xml:space="preserve">CORRIPUGLIA 2014                                                                                                                                                                                              </t>
  </si>
  <si>
    <t>SF70</t>
  </si>
  <si>
    <t>SARACINO Palmira</t>
  </si>
  <si>
    <t>1941</t>
  </si>
  <si>
    <t>Somma di Punti</t>
  </si>
  <si>
    <t>Totale</t>
  </si>
  <si>
    <t>(vuoto)</t>
  </si>
  <si>
    <t>Totale complessivo</t>
  </si>
  <si>
    <t>CLASSIFICA CORRIPUGLIA 2014 SOCIETA' FEMMINILE</t>
  </si>
  <si>
    <t>TOTALI</t>
  </si>
  <si>
    <t>B0NUS</t>
  </si>
  <si>
    <t>F35</t>
  </si>
  <si>
    <t>F40</t>
  </si>
  <si>
    <t>F45</t>
  </si>
  <si>
    <t>F50</t>
  </si>
  <si>
    <t>F55</t>
  </si>
  <si>
    <t>F60</t>
  </si>
  <si>
    <t>F65</t>
  </si>
  <si>
    <t>F70</t>
  </si>
  <si>
    <t>totali</t>
  </si>
  <si>
    <t>CIRIELLI Valeria</t>
  </si>
  <si>
    <t>ANNOSCIA Patrizia</t>
  </si>
  <si>
    <t>CATERINA Benedetta</t>
  </si>
  <si>
    <t>BOZZANO Mariangela</t>
  </si>
  <si>
    <t>MORAMARCO Maria Girolam</t>
  </si>
  <si>
    <t>PACIFICO Gemma</t>
  </si>
  <si>
    <t>CALIANNO Porzianna</t>
  </si>
  <si>
    <t>BR146 A.S.D. ATLETICA PEZZE DI GRECO</t>
  </si>
  <si>
    <t>ABATEMATTEO Rosa</t>
  </si>
  <si>
    <t>USTRA Vita</t>
  </si>
  <si>
    <t>(BA) Monopoli 22 prova</t>
  </si>
  <si>
    <t>(FG) Cerignola 6 prova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</si>
</sst>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  <numFmt numFmtId="188" formatCode="dd/mm/yy"/>
    <numFmt numFmtId="189" formatCode="00\:00\: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0"/>
      <color indexed="51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0" fontId="45" fillId="20" borderId="5" applyNumberFormat="0" applyAlignment="0" applyProtection="0"/>
    <xf numFmtId="0" fontId="19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7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right" textRotation="90"/>
    </xf>
    <xf numFmtId="0" fontId="6" fillId="0" borderId="10" xfId="0" applyFont="1" applyBorder="1" applyAlignment="1">
      <alignment textRotation="90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0" fillId="39" borderId="10" xfId="0" applyFill="1" applyBorder="1" applyAlignment="1">
      <alignment/>
    </xf>
    <xf numFmtId="0" fontId="14" fillId="0" borderId="10" xfId="0" applyFont="1" applyBorder="1" applyAlignment="1">
      <alignment textRotation="90"/>
    </xf>
    <xf numFmtId="0" fontId="1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37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8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7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188" fontId="5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" fillId="4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41" borderId="10" xfId="0" applyNumberFormat="1" applyFill="1" applyBorder="1" applyAlignment="1">
      <alignment/>
    </xf>
    <xf numFmtId="0" fontId="1" fillId="40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14" fillId="0" borderId="11" xfId="0" applyFont="1" applyBorder="1" applyAlignment="1">
      <alignment textRotation="90"/>
    </xf>
    <xf numFmtId="0" fontId="2" fillId="0" borderId="11" xfId="0" applyFont="1" applyBorder="1" applyAlignment="1">
      <alignment horizontal="right" textRotation="90"/>
    </xf>
    <xf numFmtId="0" fontId="6" fillId="0" borderId="11" xfId="0" applyFont="1" applyBorder="1" applyAlignment="1">
      <alignment textRotation="90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17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8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0" fillId="42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40" borderId="12" xfId="0" applyNumberFormat="1" applyFont="1" applyFill="1" applyBorder="1" applyAlignment="1">
      <alignment horizontal="center" vertical="center"/>
    </xf>
    <xf numFmtId="0" fontId="1" fillId="4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4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30" borderId="10" xfId="0" applyFill="1" applyBorder="1" applyAlignment="1">
      <alignment/>
    </xf>
    <xf numFmtId="3" fontId="0" fillId="30" borderId="10" xfId="0" applyNumberForma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10" fillId="43" borderId="0" xfId="0" applyFont="1" applyFill="1" applyAlignment="1">
      <alignment horizontal="center"/>
    </xf>
    <xf numFmtId="0" fontId="0" fillId="44" borderId="10" xfId="0" applyNumberFormat="1" applyFont="1" applyFill="1" applyBorder="1" applyAlignment="1">
      <alignment horizontal="right" vertical="center"/>
    </xf>
    <xf numFmtId="0" fontId="0" fillId="45" borderId="10" xfId="0" applyNumberFormat="1" applyFont="1" applyFill="1" applyBorder="1" applyAlignment="1">
      <alignment horizontal="right" vertical="center"/>
    </xf>
    <xf numFmtId="0" fontId="0" fillId="46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/>
    </xf>
    <xf numFmtId="0" fontId="0" fillId="47" borderId="0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8" xfId="0" applyNumberFormat="1" applyFont="1" applyFill="1" applyBorder="1" applyAlignment="1">
      <alignment horizontal="left" vertical="center"/>
    </xf>
    <xf numFmtId="0" fontId="0" fillId="43" borderId="10" xfId="0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2" fillId="42" borderId="22" xfId="0" applyNumberFormat="1" applyFont="1" applyFill="1" applyBorder="1" applyAlignment="1">
      <alignment horizontal="center" textRotation="90"/>
    </xf>
    <xf numFmtId="0" fontId="2" fillId="42" borderId="23" xfId="0" applyNumberFormat="1" applyFont="1" applyFill="1" applyBorder="1" applyAlignment="1">
      <alignment horizontal="center" textRotation="90"/>
    </xf>
    <xf numFmtId="0" fontId="2" fillId="42" borderId="24" xfId="0" applyNumberFormat="1" applyFont="1" applyFill="1" applyBorder="1" applyAlignment="1">
      <alignment horizontal="center" textRotation="90"/>
    </xf>
    <xf numFmtId="0" fontId="2" fillId="42" borderId="25" xfId="0" applyNumberFormat="1" applyFont="1" applyFill="1" applyBorder="1" applyAlignment="1">
      <alignment horizontal="center" textRotation="90"/>
    </xf>
    <xf numFmtId="0" fontId="2" fillId="42" borderId="16" xfId="0" applyNumberFormat="1" applyFont="1" applyFill="1" applyBorder="1" applyAlignment="1">
      <alignment horizontal="center" textRotation="90"/>
    </xf>
    <xf numFmtId="0" fontId="2" fillId="42" borderId="0" xfId="0" applyNumberFormat="1" applyFont="1" applyFill="1" applyBorder="1" applyAlignment="1">
      <alignment horizontal="center" textRotation="90"/>
    </xf>
    <xf numFmtId="0" fontId="2" fillId="42" borderId="16" xfId="0" applyNumberFormat="1" applyFont="1" applyFill="1" applyBorder="1" applyAlignment="1">
      <alignment horizontal="center" textRotation="90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2" fillId="42" borderId="22" xfId="0" applyNumberFormat="1" applyFont="1" applyFill="1" applyBorder="1" applyAlignment="1">
      <alignment horizontal="center" vertical="center" textRotation="90"/>
    </xf>
    <xf numFmtId="0" fontId="2" fillId="42" borderId="23" xfId="0" applyNumberFormat="1" applyFont="1" applyFill="1" applyBorder="1" applyAlignment="1">
      <alignment horizontal="center" vertical="center" textRotation="90"/>
    </xf>
    <xf numFmtId="0" fontId="2" fillId="42" borderId="24" xfId="0" applyNumberFormat="1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0" fillId="48" borderId="0" xfId="0" applyFill="1" applyBorder="1" applyAlignment="1">
      <alignment/>
    </xf>
    <xf numFmtId="0" fontId="0" fillId="48" borderId="0" xfId="0" applyNumberFormat="1" applyFont="1" applyFill="1" applyBorder="1" applyAlignment="1">
      <alignment horizontal="right" vertical="center"/>
    </xf>
    <xf numFmtId="0" fontId="0" fillId="48" borderId="0" xfId="0" applyNumberFormat="1" applyFont="1" applyFill="1" applyBorder="1" applyAlignment="1">
      <alignment horizontal="left" vertical="center"/>
    </xf>
    <xf numFmtId="1" fontId="0" fillId="48" borderId="0" xfId="0" applyNumberFormat="1" applyFont="1" applyFill="1" applyBorder="1" applyAlignment="1">
      <alignment/>
    </xf>
    <xf numFmtId="0" fontId="1" fillId="48" borderId="0" xfId="0" applyFont="1" applyFill="1" applyBorder="1" applyAlignment="1">
      <alignment horizontal="left"/>
    </xf>
    <xf numFmtId="0" fontId="3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0" fontId="0" fillId="48" borderId="0" xfId="0" applyFont="1" applyFill="1" applyBorder="1" applyAlignment="1">
      <alignment/>
    </xf>
    <xf numFmtId="0" fontId="17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4.xml" /><Relationship Id="rId16" Type="http://schemas.openxmlformats.org/officeDocument/2006/relationships/pivotCacheDefinition" Target="pivotCache/pivotCacheDefinition6.xml" /><Relationship Id="rId17" Type="http://schemas.openxmlformats.org/officeDocument/2006/relationships/pivotCacheDefinition" Target="pivotCache/pivotCacheDefinition8.xml" /><Relationship Id="rId18" Type="http://schemas.openxmlformats.org/officeDocument/2006/relationships/pivotCacheDefinition" Target="pivotCache/pivotCacheDefinition5.xml" /><Relationship Id="rId19" Type="http://schemas.openxmlformats.org/officeDocument/2006/relationships/pivotCacheDefinition" Target="pivotCache/pivotCacheDefinition7.xml" /><Relationship Id="rId20" Type="http://schemas.openxmlformats.org/officeDocument/2006/relationships/pivotCacheDefinition" Target="pivotCache/pivotCacheDefinition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101" sheet="SF"/>
  </cacheSource>
  <cacheFields count="7">
    <cacheField name="SOCIETA'">
      <sharedItems containsBlank="1" containsMixedTypes="0" count="58">
        <m/>
        <s v="TA456 TARANTO SPORTIVA"/>
        <s v="BA586 A.S.D. ASOPICO RUNNING BARI"/>
        <s v="BA554 FREE RUNNERS MOLFETTA"/>
        <s v="TA440 ATHLETIC TEAM PALAGIANO"/>
        <s v="BA058 ATLETICA  MONOPOLI"/>
        <s v="BA713 GIOIA RUNNING A.S.D."/>
        <s v="BA507 A.MARATONETI ANDRIESI"/>
        <s v="BA714 ALBEROBELLO RUNNING ASD"/>
        <s v="BA705 BITONTO RUNNERS"/>
        <s v="BA700 A.S.D. NADIR ON THE ROAD - PUT"/>
        <s v="BA089 ALTERATLETICA LOCOROTONDO"/>
        <s v="FG284 MARGHERITA DI SAVOIA RUNNERS"/>
        <s v="BR144 ATALAS SAN VITO DEI NORMANNI"/>
        <s v="BR143 A.S.D. ATLETICA CAROVIGNO"/>
        <s v="TA461 A.S.D PODISTICA CAROSINO"/>
        <s v="TA424 CORRERE E' SALUTE MOTTOLA"/>
        <s v="BA082 ATLETICA TOMMASO ASSI TRANI"/>
        <s v="BA007 CUS BARI"/>
        <s v="TA432 S.ATL. S.G.BOSCO  PALAGIANELLO"/>
        <s v="BA006 U.S. GIOVANI ATLETI BARI"/>
        <s v="BR135 ATLETICA CITTA' BIANCA"/>
        <s v="BA592 BARLETTA SPORTIVA"/>
        <s v="BA521 A.S. DOF AMATORI TURI"/>
        <s v="BA015 A.S. OLIMPIA CLUB MOLFETTA"/>
        <s v="BA596 A.S.D. ANDRIA RUNS"/>
        <s v="LE620 TRE CASALI SAN CESARIO"/>
        <s v="BA097 SPORT CENTER A.S.D."/>
        <s v="BR131 A.S. ATLETICA LATIANO"/>
        <s v="BA529 A.S. TRANI MARATHON"/>
        <s v="BA535 A.S. ATLETICA POLIGNANO"/>
        <s v="BR153 ASD APULIATHLETICA"/>
        <s v="TA402 A.S.D. PODISTICA GROTTAGLIE"/>
        <s v="BA093 ATLETIC CLUB ALTAMURA"/>
        <s v="BA020 FIAMMA OLIMPIA PALO"/>
        <s v="BA703 HAPPY RUNNERS ALTAMURA"/>
        <s v="BA550 AVIS IN CORSA CONVERSANO"/>
        <s v="BA047 NUOVA ATL. FEMM. ACQUAVIVA"/>
        <s v="TA441 G.S. PAOLOTTI - ATL MARTINA"/>
        <s v="BA041 ATLETICA PRO CANOSA"/>
        <s v="BA557 ASS. S. D. PINK PANTHER"/>
        <s v="BR155 APD RUNNERS SAN MICHELE SALENT"/>
        <s v="BA581 A.S.D. ATLETICA BITRITTO"/>
        <s v="BR139 GYMNASIUM S. PANCRAZIO"/>
        <s v="TA425 ASD POD. FAGGIANO V.P. SERVICE"/>
        <s v="BA538 ATLETI  VALLE DELL'OFANTO"/>
        <s v="FG285 ATLETICA TRINITAPOLI"/>
        <s v="BA582 A.S.D. BISCEGLIE RUNNING"/>
        <s v="BA522 MURGIA MARATHON ANDRIA"/>
        <s v="TA460 BODY ANGEL"/>
        <s v="TA457 A.S.D ATL. PODISTICA PALAGIANO"/>
        <s v="BA723 S.S.D. A.R.L. DYNAMYK FITNESS"/>
        <s v="BA068 ATHLETIC TEAM BARLETTA"/>
        <s v="BA543 MARATHON CLUB MINERVINO"/>
        <s v="FG273 POD. LUCERA"/>
        <s v="LE397 ATLETICA TOP RUNNERS LECCE"/>
        <s v="TA462 MERIDIANA TRIATHLON TARANTO"/>
        <s v="LE302 S.S.GRECIA SALENTINA MARTANO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99" sheet="SF35"/>
  </cacheSource>
  <cacheFields count="7">
    <cacheField name="SOCIETA'">
      <sharedItems containsBlank="1" containsMixedTypes="0" count="57">
        <m/>
        <s v="BA025 A.S. AMATORI PUTIGNANO"/>
        <s v="BA502 A.S.D. MONTEDORO NOCI"/>
        <s v="BA700 A.S.D. NADIR ON THE ROAD - PUT"/>
        <s v="TA446 A.S.D. MARATHON MASSAFRA"/>
        <s v="TA440 ATHLETIC TEAM PALAGIANO"/>
        <s v="BA592 BARLETTA SPORTIVA"/>
        <s v="TA425 ASD POD. FAGGIANO V.P. SERVICE"/>
        <s v="BA713 GIOIA RUNNING A.S.D."/>
        <s v="TA456 TARANTO SPORTIVA"/>
        <s v="BA058 ATLETICA  MONOPOLI"/>
        <s v="FG264 A.S. CULTURALE POD. S. STEFANO"/>
        <s v="BA097 SPORT CENTER A.S.D."/>
        <s v="BA587 LA PIETRA"/>
        <s v="BA705 BITONTO RUNNERS"/>
        <s v="LE635 A.S.D. ATLETICA GALLIPOLI"/>
        <s v="BA710 A.S.D. GRAVINA FESTINA LENTE!"/>
        <s v="BA554 FREE RUNNERS MOLFETTA"/>
        <s v="BA551 ASS. NAZIONALE BERSAGLIERI BAR"/>
        <s v="BA723 S.S.D. A.R.L. DYNAMYK FITNESS"/>
        <s v="BA082 ATLETICA TOMMASO ASSI TRANI"/>
        <s v="TA432 S.ATL. S.G.BOSCO  PALAGIANELLO"/>
        <s v="BR135 ATLETICA CITTA' BIANCA"/>
        <s v="BA505 A.S. QUELLI DELLA PINETA"/>
        <s v="LE620 TRE CASALI SAN CESARIO"/>
        <s v="BR155 APD RUNNERS SAN MICHELE SALENT"/>
        <s v="BA543 MARATHON CLUB MINERVINO"/>
        <s v="FG285 ATLETICA TRINITAPOLI"/>
        <s v="TA450 GRUPPO MARATHON MARTINA FRANCA"/>
        <s v="BA550 AVIS IN CORSA CONVERSANO"/>
        <s v="TA402 A.S.D. PODISTICA GROTTAGLIE"/>
        <s v="BA703 HAPPY RUNNERS ALTAMURA"/>
        <s v="BA521 A.S. DOF AMATORI TURI"/>
        <s v="TA445 A.S.D.  PODISTICA TALSANO"/>
        <s v="BR131 A.S. ATLETICA LATIANO"/>
        <s v="BA507 A.MARATONETI ANDRIESI"/>
        <s v="TA424 CORRERE E' SALUTE MOTTOLA"/>
        <s v="BA047 NUOVA ATL. FEMM. ACQUAVIVA"/>
        <s v="BR143 A.S.D. ATLETICA CAROVIGNO"/>
        <s v="BR153 ASD APULIATHLETICA"/>
        <s v="BA596 A.S.D. ANDRIA RUNS"/>
        <s v="BA089 ALTERATLETICA LOCOROTONDO"/>
        <s v="LE610 PODISTICA  COPERTINO"/>
        <s v="BA553 ATLETICA ADELFIA"/>
        <s v="TA426 NUOVA ATLETICA LATERZA"/>
        <s v="LE383 ATLETICA CAPO DI LEUCA"/>
        <s v="BA599 RUNNING PEOPLE NOICATTARO"/>
        <s v="TA461 A.S.D PODISTICA CAROSINO"/>
        <s v="BA535 A.S. ATLETICA POLIGNANO"/>
        <s v="BR141 POLISPORT CICLO CLUB FASANO"/>
        <s v="BA068 ATHLETIC TEAM BARLETTA"/>
        <s v="BR144 ATALAS SAN VITO DEI NORMANNI"/>
        <s v="BA582 A.S.D. BISCEGLIE RUNNING"/>
        <s v="BA011 A.S. ATLETICA CASTELLANA"/>
        <s v="BR138 A.S. TEAM FRANCAVILLA"/>
        <s v="BA541 ALTEATLETICA ALTAMURA"/>
        <s v="BA557 ASS. S. D. PINK PANTHER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146" sheet="SF40"/>
  </cacheSource>
  <cacheFields count="7">
    <cacheField name="SOCIETA'">
      <sharedItems containsBlank="1" containsMixedTypes="0" count="67">
        <m/>
        <s v="BA723 S.S.D. A.R.L. DYNAMYK FITNESS"/>
        <s v="BA025 A.S. AMATORI PUTIGNANO"/>
        <s v="BA592 BARLETTA SPORTIVA"/>
        <s v="BR131 A.S. ATLETICA LATIANO"/>
        <s v="TA456 TARANTO SPORTIVA"/>
        <s v="TA440 ATHLETIC TEAM PALAGIANO"/>
        <s v="BA020 FIAMMA OLIMPIA PALO"/>
        <s v="TA425 ASD POD. FAGGIANO V.P. SERVICE"/>
        <s v="BA700 A.S.D. NADIR ON THE ROAD - PUT"/>
        <s v="TA461 A.S.D PODISTICA CAROSINO"/>
        <s v="BR143 A.S.D. ATLETICA CAROVIGNO"/>
        <s v="TA446 A.S.D. MARATHON MASSAFRA"/>
        <s v="BA507 A.MARATONETI ANDRIESI"/>
        <s v="BA082 ATLETICA TOMMASO ASSI TRANI"/>
        <s v="BA714 ALBEROBELLO RUNNING ASD"/>
        <s v="BA058 ATLETICA  MONOPOLI"/>
        <s v="FG264 A.S. CULTURALE POD. S. STEFANO"/>
        <s v="BA097 SPORT CENTER A.S.D."/>
        <s v="BA586 A.S.D. ASOPICO RUNNING BARI"/>
        <s v="TA462 MERIDIANA TRIATHLON TARANTO"/>
        <s v="TA442 RUNNERS GINOSA"/>
        <s v="BA705 BITONTO RUNNERS"/>
        <s v="TA432 S.ATL. S.G.BOSCO  PALAGIANELLO"/>
        <s v="BA502 A.S.D. MONTEDORO NOCI"/>
        <s v="BA713 GIOIA RUNNING A.S.D."/>
        <s v="BA710 A.S.D. GRAVINA FESTINA LENTE!"/>
        <s v="BA029 A.A.'E. MANZARI' CASAMASSIMA"/>
        <s v="BA526 PODISTICA ALBEROBELLO A.S.D."/>
        <s v="BA596 A.S.D. ANDRIA RUNS"/>
        <s v="TA450 GRUPPO MARATHON MARTINA FRANCA"/>
        <s v="BA538 ATLETI  VALLE DELL'OFANTO"/>
        <s v="BA553 ATLETICA ADELFIA"/>
        <s v="BA703 HAPPY RUNNERS ALTAMURA"/>
        <s v="BR138 A.S. TEAM FRANCAVILLA"/>
        <s v="FG284 MARGHERITA DI SAVOIA RUNNERS"/>
        <s v="BA043 G.S.ATLETICA AMATORI CORATO"/>
        <s v="BA011 A.S. ATLETICA CASTELLANA"/>
        <s v="BA068 ATHLETIC TEAM BARLETTA"/>
        <s v="BR153 ASD APULIATHLETICA"/>
        <s v="FG273 POD. LUCERA"/>
        <s v="BA007 CUS BARI"/>
        <s v="BA543 MARATHON CLUB MINERVINO"/>
        <s v="BR155 APD RUNNERS SAN MICHELE SALENT"/>
        <s v="LE633 SALENTO IN CORSA VEGLIE"/>
        <s v="BR109 TOP RUNNING  BRINDISI"/>
        <s v="BA505 A.S. QUELLI DELLA PINETA"/>
        <s v="BR144 ATALAS SAN VITO DEI NORMANNI"/>
        <s v="LE615 A.S.D. PODISTICA SOLETUM"/>
        <s v="BA093 ATLETIC CLUB ALTAMURA"/>
        <s v="BR103 ATLETICA AMATORI BRINDISI"/>
        <s v="FG276 A.S.D. ATL. PADRE PIO S.G.R."/>
        <s v="FG265 A.DOPOLAVORO FERROVIARIO FG"/>
        <s v="TA416 A.S. MARATHON CLUB STATTE"/>
        <s v="LE397 ATLETICA TOP RUNNERS LECCE"/>
        <s v="BA711 BIO AMBRA NEW AGE"/>
        <s v="LE601 A.S. ACTION RUNNING MONTERONI"/>
        <s v="LE607 A.S. PODISTICA TUGLIE"/>
        <s v="BA047 NUOVA ATL. FEMM. ACQUAVIVA"/>
        <s v="LE620 TRE CASALI SAN CESARIO"/>
        <s v="BR139 GYMNASIUM S. PANCRAZIO"/>
        <s v="BA099 POL. 'D. PIETRI' GRAVINA"/>
        <s v="FG281 A.S.D. ATLETICA RUN &amp; FUN"/>
        <s v="FG294 A.S.D. FOGGIA RUNNING"/>
        <s v="BA587 LA PIETRA"/>
        <s v="BA517 ASS. DILETTANTIST BARIMARATONA"/>
        <s v="BR158 OSTUNI RUNNER'S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145" sheet="SF45"/>
  </cacheSource>
  <cacheFields count="7">
    <cacheField name="SOCIETA'">
      <sharedItems containsBlank="1" containsMixedTypes="0" count="68">
        <m/>
        <s v="BA714 ALBEROBELLO RUNNING ASD"/>
        <s v="BA502 A.S.D. MONTEDORO NOCI"/>
        <s v="BA705 BITONTO RUNNERS"/>
        <s v="BA587 LA PIETRA"/>
        <s v="TA440 ATHLETIC TEAM PALAGIANO"/>
        <s v="TA425 ASD POD. FAGGIANO V.P. SERVICE"/>
        <s v="BA703 HAPPY RUNNERS ALTAMURA"/>
        <s v="TA456 TARANTO SPORTIVA"/>
        <s v="TA461 A.S.D PODISTICA CAROSINO"/>
        <s v="BA529 A.S. TRANI MARATHON"/>
        <s v="BA025 A.S. AMATORI PUTIGNANO"/>
        <s v="BA723 S.S.D. A.R.L. DYNAMYK FITNESS"/>
        <s v="LE307 S.S. A.V.I.S.  SPORT NOVOLI"/>
        <s v="BA097 SPORT CENTER A.S.D."/>
        <s v="TA446 A.S.D. MARATHON MASSAFRA"/>
        <s v="BA592 BARLETTA SPORTIVA"/>
        <s v="BA594 PEDONE-RICCARDI BISCEGLIE"/>
        <s v="BR143 A.S.D. ATLETICA CAROVIGNO"/>
        <s v="BA082 ATLETICA TOMMASO ASSI TRANI"/>
        <s v="BA029 A.A.'E. MANZARI' CASAMASSIMA"/>
        <s v="TA450 GRUPPO MARATHON MARTINA FRANCA"/>
        <s v="TA423 CLUB RUNNER 87 VALENTE ARREDI"/>
        <s v="BA011 A.S. ATLETICA CASTELLANA"/>
        <s v="BA554 FREE RUNNERS MOLFETTA"/>
        <s v="BA596 A.S.D. ANDRIA RUNS"/>
        <s v="BA700 A.S.D. NADIR ON THE ROAD - PUT"/>
        <s v="BR135 ATLETICA CITTA' BIANCA"/>
        <s v="TA453 ASD FITNESS EXELLENCE SGIORGIO"/>
        <s v="FG285 ATLETICA TRINITAPOLI"/>
        <s v="BA544 ATLETICA DISFIDA DI BARLETTA"/>
        <s v="BA550 AVIS IN CORSA CONVERSANO"/>
        <s v="BA093 ATLETIC CLUB ALTAMURA"/>
        <s v="BA710 A.S.D. GRAVINA FESTINA LENTE!"/>
        <s v="FG281 A.S.D. ATLETICA RUN &amp; FUN"/>
        <s v="BR131 A.S. ATLETICA LATIANO"/>
        <s v="BA711 BIO AMBRA NEW AGE"/>
        <s v="TA462 MERIDIANA TRIATHLON TARANTO"/>
        <s v="FG273 POD. LUCERA"/>
        <s v="BR138 A.S. TEAM FRANCAVILLA"/>
        <s v="BA043 G.S.ATLETICA AMATORI CORATO"/>
        <s v="BA007 CUS BARI"/>
        <s v="TA445 A.S.D.  PODISTICA TALSANO"/>
        <s v="FG264 A.S. CULTURALE POD. S. STEFANO"/>
        <s v="BA538 ATLETI  VALLE DELL'OFANTO"/>
        <s v="TA442 RUNNERS GINOSA"/>
        <s v="LE326 C.U.S. LECCE"/>
        <s v="BA041 ATLETICA PRO CANOSA"/>
        <s v="LE605 ABACUS VILLA BALDASSARRI"/>
        <s v="BA521 A.S. DOF AMATORI TURI"/>
        <s v="BR141 POLISPORT CICLO CLUB FASANO"/>
        <s v="LE617 POLISPORTIVA BPP"/>
        <s v="BA553 ATLETICA ADELFIA"/>
        <s v="BR109 TOP RUNNING  BRINDISI"/>
        <s v="LE318 A.S. PODISTICA PARABITA"/>
        <s v="BA505 A.S. QUELLI DELLA PINETA"/>
        <s v="BR103 ATLETICA AMATORI BRINDISI"/>
        <s v="FG280 I PODISTI DI CAPITANATA"/>
        <s v="BA531 A.S.D. SAN NICOLA RUNNERS"/>
        <s v="LE601 A.S. ACTION RUNNING MONTERONI"/>
        <s v="BR153 ASD APULIATHLETICA"/>
        <s v="TA402 A.S.D. PODISTICA GROTTAGLIE"/>
        <s v="LE615 A.S.D. PODISTICA SOLETUM"/>
        <s v="BA507 A.MARATONETI ANDRIESI"/>
        <s v="BR155 APD RUNNERS SAN MICHELE SALENT"/>
        <s v="BA581 A.S.D. ATLETICA BITRITTO"/>
        <s v="BR146 A.S.D. ATLETICA PEZZE DI GRECO"/>
        <s v="TA424 CORRERE E' SALUTE MOTTOLA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77" sheet="SF50"/>
  </cacheSource>
  <cacheFields count="7">
    <cacheField name="SOCIETA'">
      <sharedItems containsBlank="1" containsMixedTypes="0" count="43">
        <m/>
        <s v="BA509 POD. CANUSIUM 2004"/>
        <s v="BA502 A.S.D. MONTEDORO NOCI"/>
        <s v="BA025 A.S. AMATORI PUTIGNANO"/>
        <s v="BR131 A.S. ATLETICA LATIANO"/>
        <s v="TA425 ASD POD. FAGGIANO V.P. SERVICE"/>
        <s v="TA461 A.S.D PODISTICA CAROSINO"/>
        <s v="BA029 A.A.'E. MANZARI' CASAMASSIMA"/>
        <s v="BA529 A.S. TRANI MARATHON"/>
        <s v="FG264 A.S. CULTURALE POD. S. STEFANO"/>
        <s v="BA711 BIO AMBRA NEW AGE"/>
        <s v="BR143 A.S.D. ATLETICA CAROVIGNO"/>
        <s v="TA423 CLUB RUNNER 87 VALENTE ARREDI"/>
        <s v="TA456 TARANTO SPORTIVA"/>
        <s v="BA580 A.S.D.  AGORA'"/>
        <s v="BA531 A.S.D. SAN NICOLA RUNNERS"/>
        <s v="BA011 A.S. ATLETICA CASTELLANA"/>
        <s v="BR144 ATALAS SAN VITO DEI NORMANNI"/>
        <s v="TA408 A.S POD.TARAS SHOPPING SPORT"/>
        <s v="BA719 RUNNERS DEL LEVANTE"/>
        <s v="BA592 BARLETTA SPORTIVA"/>
        <s v="BA544 ATLETICA DISFIDA DI BARLETTA"/>
        <s v="TA445 A.S.D.  PODISTICA TALSANO"/>
        <s v="BA723 S.S.D. A.R.L. DYNAMYK FITNESS"/>
        <s v="TA462 MERIDIANA TRIATHLON TARANTO"/>
        <s v="BA596 A.S.D. ANDRIA RUNS"/>
        <s v="BA543 MARATHON CLUB MINERVINO"/>
        <s v="BA039 A.S.D. AMICI STRADA DEL TESORO"/>
        <s v="TA450 GRUPPO MARATHON MARTINA FRANCA"/>
        <s v="FG265 A.DOPOLAVORO FERROVIARIO FG"/>
        <s v="FG281 A.S.D. ATLETICA RUN &amp; FUN"/>
        <s v="LE326 C.U.S. LECCE"/>
        <s v="LE635 A.S.D. ATLETICA GALLIPOLI"/>
        <s v="BA047 NUOVA ATL. FEMM. ACQUAVIVA"/>
        <s v="BA041 ATLETICA PRO CANOSA"/>
        <s v="FG277 PODISTICA SANNICANDRO"/>
        <s v="BA507 A.MARATONETI ANDRIESI"/>
        <s v="LE620 TRE CASALI SAN CESARIO"/>
        <s v="TA402 A.S.D. PODISTICA GROTTAGLIE"/>
        <s v="TA424 CORRERE E' SALUTE MOTTOLA"/>
        <s v="BA043 G.S.ATLETICA AMATORI CORATO"/>
        <s v="BR135 ATLETICA CITTA' BIANCA"/>
        <s v="BA538 ATLETI  VALLE DELL'OFANTO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41" sheet="SF55"/>
  </cacheSource>
  <cacheFields count="7">
    <cacheField name="SOCIETA'">
      <sharedItems containsBlank="1" containsMixedTypes="0" count="30">
        <m/>
        <s v="BA507 A.MARATONETI ANDRIESI"/>
        <s v="BR131 A.S. ATLETICA LATIANO"/>
        <s v="BA041 ATLETICA PRO CANOSA"/>
        <s v="BA594 PEDONE-RICCARDI BISCEGLIE"/>
        <s v="TA440 ATHLETIC TEAM PALAGIANO"/>
        <s v="TA461 A.S.D PODISTICA CAROSINO"/>
        <s v="BA058 ATLETICA  MONOPOLI"/>
        <s v="BR135 ATLETICA CITTA' BIANCA"/>
        <s v="BA719 RUNNERS DEL LEVANTE"/>
        <s v="BA043 G.S.ATLETICA AMATORI CORATO"/>
        <s v="BA011 A.S. ATLETICA CASTELLANA"/>
        <s v="FG264 A.S. CULTURALE POD. S. STEFANO"/>
        <s v="TA450 GRUPPO MARATHON MARTINA FRANCA"/>
        <s v="BA592 BARLETTA SPORTIVA"/>
        <s v="BR113 ATLETICA CASALINI"/>
        <s v="BA582 A.S.D. BISCEGLIE RUNNING"/>
        <s v="LE605 ABACUS VILLA BALDASSARRI"/>
        <s v="TA423 CLUB RUNNER 87 VALENTE ARREDI"/>
        <s v="BA544 ATLETICA DISFIDA DI BARLETTA"/>
        <s v="BA502 A.S.D. MONTEDORO NOCI"/>
        <s v="LE620 TRE CASALI SAN CESARIO"/>
        <s v="BA553 ATLETICA ADELFIA"/>
        <s v="BA538 ATLETI  VALLE DELL'OFANTO"/>
        <s v="TA416 A.S. MARATHON CLUB STATTE"/>
        <s v="LE305 AMATORI LECCE"/>
        <s v="FG292 GR. POD. MONTE SANT'ANGELO"/>
        <s v="LE633 SALENTO IN CORSA VEGLIE"/>
        <s v="BA531 A.S.D. SAN NICOLA RUNNERS"/>
        <s v="BA522 MURGIA MARATHON ANDRIA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18" sheet="SF60"/>
  </cacheSource>
  <cacheFields count="7">
    <cacheField name="SOCIETA'">
      <sharedItems containsBlank="1" containsMixedTypes="0" count="12">
        <m/>
        <s v="BA010 A.S.D. DOPOLAVORO FERROVIARIO"/>
        <s v="TA446 A.S.D. MARATHON MASSAFRA"/>
        <s v="BA041 ATLETICA PRO CANOSA"/>
        <s v="FG281 A.S.D. ATLETICA RUN &amp; FUN"/>
        <s v="BA592 BARLETTA SPORTIVA"/>
        <s v="BA551 ASS. NAZIONALE BERSAGLIERI BAR"/>
        <s v="FG264 A.S. CULTURALE POD. S. STEFANO"/>
        <s v="BA522 MURGIA MARATHON ANDRIA"/>
        <s v="FG280 I PODISTI DI CAPITANATA"/>
        <s v="LE305 AMATORI LECCE"/>
        <s v="BA099 POL. 'D. PIETRI' GRAVINA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K12" sheet="SF65"/>
  </cacheSource>
  <cacheFields count="7">
    <cacheField name="SOCIETA'">
      <sharedItems containsBlank="1" containsMixedTypes="0" count="9">
        <m/>
        <s v="BA093 ATLETIC CLUB ALTAMURA"/>
        <s v="BA705 BITONTO RUNNERS"/>
        <s v="TA425 ASD POD. FAGGIANO V.P. SERVICE"/>
        <s v="BA502 A.S.D. MONTEDORO NOCI"/>
        <s v="BA719 RUNNERS DEL LEVANTE"/>
        <s v="BA592 BARLETTA SPORTIVA"/>
        <s v="BA522 MURGIA MARATHON ANDRIA"/>
        <s v="BA507 A.MARATONETI ANDRIESI"/>
      </sharedItems>
    </cacheField>
    <cacheField name="TOTALE GENERALE">
      <sharedItems containsSemiMixedTypes="0" containsString="0" containsMixedTypes="0" containsNumber="1" containsInteger="1"/>
    </cacheField>
    <cacheField name="C">
      <sharedItems containsMixedTypes="0"/>
    </cacheField>
    <cacheField name="c2">
      <sharedItems containsMixedTypes="0"/>
    </cacheField>
    <cacheField name="c3">
      <sharedItems containsMixedTypes="0"/>
    </cacheField>
    <cacheField name="gare">
      <sharedItems containsSemiMixedTypes="0" containsString="0" containsMixedTypes="0" containsNumber="1" containsInteger="1"/>
    </cacheField>
    <cacheField name="Punti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B2:C62" firstHeaderRow="2" firstDataRow="2" firstDataCol="1"/>
  <pivotFields count="7">
    <pivotField axis="axisRow" compact="0" outline="0" subtotalTop="0" showAll="0">
      <items count="59">
        <item x="20"/>
        <item x="18"/>
        <item x="24"/>
        <item x="34"/>
        <item x="39"/>
        <item x="37"/>
        <item x="5"/>
        <item x="52"/>
        <item x="17"/>
        <item x="11"/>
        <item x="33"/>
        <item x="27"/>
        <item x="7"/>
        <item x="23"/>
        <item x="48"/>
        <item x="29"/>
        <item x="30"/>
        <item x="45"/>
        <item x="53"/>
        <item x="36"/>
        <item x="3"/>
        <item x="40"/>
        <item x="42"/>
        <item x="47"/>
        <item x="2"/>
        <item x="22"/>
        <item x="25"/>
        <item x="10"/>
        <item x="35"/>
        <item x="9"/>
        <item x="6"/>
        <item x="8"/>
        <item x="51"/>
        <item x="28"/>
        <item x="21"/>
        <item x="43"/>
        <item x="14"/>
        <item x="13"/>
        <item x="31"/>
        <item x="41"/>
        <item x="54"/>
        <item x="12"/>
        <item x="46"/>
        <item x="57"/>
        <item x="55"/>
        <item x="26"/>
        <item x="32"/>
        <item x="16"/>
        <item x="44"/>
        <item x="19"/>
        <item x="4"/>
        <item x="38"/>
        <item x="1"/>
        <item x="50"/>
        <item x="49"/>
        <item x="15"/>
        <item x="56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4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E2:F61" firstHeaderRow="2" firstDataRow="2" firstDataCol="1"/>
  <pivotFields count="7">
    <pivotField axis="axisRow" compact="0" outline="0" subtotalTop="0" showAll="0">
      <items count="58">
        <item x="53"/>
        <item x="1"/>
        <item x="37"/>
        <item x="10"/>
        <item x="50"/>
        <item x="20"/>
        <item x="41"/>
        <item x="12"/>
        <item x="2"/>
        <item x="23"/>
        <item x="35"/>
        <item x="32"/>
        <item x="48"/>
        <item x="55"/>
        <item x="26"/>
        <item x="29"/>
        <item x="18"/>
        <item x="43"/>
        <item x="17"/>
        <item x="56"/>
        <item x="52"/>
        <item x="13"/>
        <item x="6"/>
        <item x="40"/>
        <item x="46"/>
        <item x="3"/>
        <item x="31"/>
        <item x="14"/>
        <item x="16"/>
        <item x="8"/>
        <item x="19"/>
        <item x="34"/>
        <item x="22"/>
        <item x="54"/>
        <item x="49"/>
        <item x="38"/>
        <item x="51"/>
        <item x="39"/>
        <item x="25"/>
        <item x="11"/>
        <item x="27"/>
        <item x="45"/>
        <item x="42"/>
        <item x="24"/>
        <item x="15"/>
        <item x="30"/>
        <item x="36"/>
        <item x="7"/>
        <item x="44"/>
        <item x="21"/>
        <item x="5"/>
        <item x="33"/>
        <item x="4"/>
        <item x="28"/>
        <item x="9"/>
        <item x="47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6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H2:I71" firstHeaderRow="2" firstDataRow="2" firstDataCol="1"/>
  <pivotFields count="7">
    <pivotField axis="axisRow" compact="0" outline="0" subtotalTop="0" showAll="0">
      <items count="68">
        <item x="41"/>
        <item x="37"/>
        <item x="7"/>
        <item x="2"/>
        <item x="27"/>
        <item x="36"/>
        <item x="58"/>
        <item x="16"/>
        <item x="38"/>
        <item x="14"/>
        <item x="49"/>
        <item x="18"/>
        <item x="61"/>
        <item x="24"/>
        <item x="46"/>
        <item x="13"/>
        <item x="65"/>
        <item x="28"/>
        <item x="31"/>
        <item x="42"/>
        <item x="32"/>
        <item x="19"/>
        <item x="64"/>
        <item x="3"/>
        <item x="29"/>
        <item x="9"/>
        <item x="33"/>
        <item x="22"/>
        <item x="26"/>
        <item x="55"/>
        <item x="25"/>
        <item x="15"/>
        <item x="1"/>
        <item x="50"/>
        <item x="45"/>
        <item x="4"/>
        <item x="34"/>
        <item x="60"/>
        <item x="11"/>
        <item x="47"/>
        <item x="39"/>
        <item x="43"/>
        <item x="66"/>
        <item x="17"/>
        <item x="52"/>
        <item x="40"/>
        <item x="51"/>
        <item x="62"/>
        <item x="35"/>
        <item x="63"/>
        <item x="54"/>
        <item x="56"/>
        <item x="57"/>
        <item x="48"/>
        <item x="59"/>
        <item x="44"/>
        <item x="53"/>
        <item x="8"/>
        <item x="23"/>
        <item x="6"/>
        <item x="21"/>
        <item x="12"/>
        <item x="30"/>
        <item x="5"/>
        <item x="10"/>
        <item x="20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8" cacheId="4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K2:L72" firstHeaderRow="2" firstDataRow="2" firstDataCol="1"/>
  <pivotFields count="7">
    <pivotField axis="axisRow" compact="0" outline="0" subtotalTop="0" showAll="0">
      <items count="69">
        <item x="41"/>
        <item x="23"/>
        <item x="11"/>
        <item x="20"/>
        <item x="47"/>
        <item x="40"/>
        <item x="19"/>
        <item x="32"/>
        <item x="14"/>
        <item x="2"/>
        <item x="55"/>
        <item x="63"/>
        <item x="49"/>
        <item x="10"/>
        <item x="58"/>
        <item x="44"/>
        <item x="30"/>
        <item x="31"/>
        <item x="52"/>
        <item x="24"/>
        <item x="65"/>
        <item x="4"/>
        <item x="16"/>
        <item x="17"/>
        <item x="25"/>
        <item x="26"/>
        <item x="7"/>
        <item x="3"/>
        <item x="33"/>
        <item x="36"/>
        <item x="1"/>
        <item x="12"/>
        <item x="56"/>
        <item x="53"/>
        <item x="35"/>
        <item x="27"/>
        <item x="39"/>
        <item x="50"/>
        <item x="18"/>
        <item x="66"/>
        <item x="60"/>
        <item x="64"/>
        <item x="43"/>
        <item x="38"/>
        <item x="57"/>
        <item x="34"/>
        <item x="29"/>
        <item x="13"/>
        <item x="54"/>
        <item x="46"/>
        <item x="59"/>
        <item x="48"/>
        <item x="62"/>
        <item x="51"/>
        <item x="61"/>
        <item x="22"/>
        <item x="67"/>
        <item x="6"/>
        <item x="5"/>
        <item x="45"/>
        <item x="42"/>
        <item x="15"/>
        <item x="21"/>
        <item x="28"/>
        <item x="8"/>
        <item x="9"/>
        <item x="37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0" cacheId="5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N2:O47" firstHeaderRow="2" firstDataRow="2" firstDataCol="1"/>
  <pivotFields count="7">
    <pivotField axis="axisRow" compact="0" outline="0" subtotalTop="0" showAll="0">
      <items count="44">
        <item x="16"/>
        <item x="3"/>
        <item x="7"/>
        <item x="27"/>
        <item x="34"/>
        <item x="40"/>
        <item x="33"/>
        <item x="2"/>
        <item x="36"/>
        <item x="1"/>
        <item x="8"/>
        <item x="15"/>
        <item x="42"/>
        <item x="26"/>
        <item x="21"/>
        <item x="14"/>
        <item x="20"/>
        <item x="25"/>
        <item x="10"/>
        <item x="19"/>
        <item x="23"/>
        <item x="4"/>
        <item x="41"/>
        <item x="11"/>
        <item x="17"/>
        <item x="9"/>
        <item x="29"/>
        <item x="35"/>
        <item x="30"/>
        <item x="31"/>
        <item x="37"/>
        <item x="32"/>
        <item x="38"/>
        <item x="18"/>
        <item x="12"/>
        <item x="39"/>
        <item x="5"/>
        <item x="22"/>
        <item x="28"/>
        <item x="13"/>
        <item x="6"/>
        <item x="24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12" cacheId="6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Q2:R34" firstHeaderRow="2" firstDataRow="2" firstDataCol="1"/>
  <pivotFields count="7">
    <pivotField axis="axisRow" compact="0" outline="0" subtotalTop="0" showAll="0">
      <items count="31">
        <item x="11"/>
        <item x="3"/>
        <item x="10"/>
        <item x="7"/>
        <item x="20"/>
        <item x="1"/>
        <item x="29"/>
        <item x="28"/>
        <item x="23"/>
        <item x="19"/>
        <item x="22"/>
        <item x="16"/>
        <item x="14"/>
        <item x="4"/>
        <item x="9"/>
        <item x="15"/>
        <item x="2"/>
        <item x="8"/>
        <item x="12"/>
        <item x="26"/>
        <item x="25"/>
        <item x="17"/>
        <item x="21"/>
        <item x="27"/>
        <item x="24"/>
        <item x="18"/>
        <item x="5"/>
        <item x="13"/>
        <item x="6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_pivot14" cacheId="7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T2:U16" firstHeaderRow="2" firstDataRow="2" firstDataCol="1"/>
  <pivotFields count="7">
    <pivotField axis="axisRow" compact="0" outline="0" subtotalTop="0" showAll="0">
      <items count="13">
        <item x="1"/>
        <item x="3"/>
        <item x="11"/>
        <item x="8"/>
        <item x="6"/>
        <item x="5"/>
        <item x="7"/>
        <item x="9"/>
        <item x="4"/>
        <item x="10"/>
        <item x="2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_pivot16" cacheId="8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W2:X13" firstHeaderRow="2" firstDataRow="2" firstDataCol="1"/>
  <pivotFields count="7">
    <pivotField axis="axisRow" compact="0" outline="0" subtotalTop="0" showAll="0">
      <items count="10">
        <item x="1"/>
        <item x="4"/>
        <item x="8"/>
        <item x="7"/>
        <item x="6"/>
        <item x="2"/>
        <item x="5"/>
        <item x="3"/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ma di Punti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23"/>
  <sheetViews>
    <sheetView zoomScale="85" zoomScaleNormal="85" zoomScalePageLayoutView="0"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I13" sqref="I13"/>
    </sheetView>
  </sheetViews>
  <sheetFormatPr defaultColWidth="9.140625" defaultRowHeight="12.75"/>
  <cols>
    <col min="1" max="1" width="6.421875" style="0" bestFit="1" customWidth="1"/>
    <col min="2" max="2" width="5.28125" style="37" bestFit="1" customWidth="1"/>
    <col min="3" max="3" width="28.57421875" style="0" bestFit="1" customWidth="1"/>
    <col min="4" max="4" width="7.00390625" style="4" bestFit="1" customWidth="1"/>
    <col min="5" max="5" width="37.7109375" style="0" bestFit="1" customWidth="1"/>
    <col min="6" max="6" width="9.28125" style="49" bestFit="1" customWidth="1"/>
    <col min="7" max="7" width="3.421875" style="0" bestFit="1" customWidth="1"/>
    <col min="8" max="8" width="4.140625" style="0" bestFit="1" customWidth="1"/>
    <col min="9" max="9" width="4.57421875" style="0" bestFit="1" customWidth="1"/>
    <col min="10" max="10" width="5.8515625" style="4" bestFit="1" customWidth="1"/>
    <col min="11" max="11" width="7.00390625" style="0" bestFit="1" customWidth="1"/>
    <col min="12" max="12" width="3.140625" style="10" bestFit="1" customWidth="1"/>
    <col min="13" max="13" width="2.140625" style="0" hidden="1" customWidth="1"/>
    <col min="14" max="14" width="4.140625" style="0" hidden="1" customWidth="1"/>
    <col min="15" max="15" width="4.140625" style="0" bestFit="1" customWidth="1"/>
    <col min="16" max="16" width="5.140625" style="0" hidden="1" customWidth="1"/>
    <col min="17" max="17" width="4.140625" style="0" hidden="1" customWidth="1"/>
    <col min="18" max="18" width="2.8515625" style="0" bestFit="1" customWidth="1"/>
    <col min="19" max="19" width="2.140625" style="0" hidden="1" customWidth="1"/>
    <col min="20" max="20" width="4.140625" style="0" hidden="1" customWidth="1"/>
    <col min="21" max="21" width="4.140625" style="0" bestFit="1" customWidth="1"/>
    <col min="22" max="22" width="3.7109375" style="0" hidden="1" customWidth="1"/>
    <col min="23" max="23" width="4.7109375" style="0" hidden="1" customWidth="1"/>
    <col min="24" max="24" width="5.7109375" style="0" bestFit="1" customWidth="1"/>
    <col min="25" max="25" width="4.421875" style="0" hidden="1" customWidth="1"/>
    <col min="26" max="26" width="3.7109375" style="0" hidden="1" customWidth="1"/>
    <col min="27" max="27" width="3.57421875" style="0" bestFit="1" customWidth="1"/>
    <col min="28" max="28" width="4.421875" style="0" hidden="1" customWidth="1"/>
    <col min="29" max="29" width="5.140625" style="0" hidden="1" customWidth="1"/>
    <col min="30" max="30" width="3.421875" style="0" bestFit="1" customWidth="1"/>
    <col min="31" max="31" width="2.140625" style="0" hidden="1" customWidth="1"/>
    <col min="32" max="32" width="4.140625" style="0" hidden="1" customWidth="1"/>
    <col min="33" max="33" width="4.140625" style="0" bestFit="1" customWidth="1"/>
    <col min="34" max="34" width="2.140625" style="0" hidden="1" customWidth="1"/>
    <col min="35" max="35" width="4.140625" style="0" hidden="1" customWidth="1"/>
    <col min="36" max="36" width="4.140625" style="0" bestFit="1" customWidth="1"/>
    <col min="37" max="37" width="3.7109375" style="0" hidden="1" customWidth="1"/>
    <col min="38" max="38" width="3.140625" style="0" hidden="1" customWidth="1"/>
    <col min="39" max="39" width="2.8515625" style="0" bestFit="1" customWidth="1"/>
    <col min="40" max="40" width="3.7109375" style="0" hidden="1" customWidth="1"/>
    <col min="41" max="41" width="3.140625" style="0" hidden="1" customWidth="1"/>
    <col min="42" max="42" width="4.421875" style="0" bestFit="1" customWidth="1"/>
    <col min="43" max="43" width="2.140625" style="0" hidden="1" customWidth="1"/>
    <col min="44" max="44" width="4.140625" style="0" hidden="1" customWidth="1"/>
    <col min="45" max="45" width="4.140625" style="0" bestFit="1" customWidth="1"/>
    <col min="46" max="46" width="2.8515625" style="0" hidden="1" customWidth="1"/>
    <col min="47" max="47" width="3.7109375" style="0" hidden="1" customWidth="1"/>
    <col min="48" max="48" width="4.57421875" style="0" bestFit="1" customWidth="1"/>
    <col min="49" max="49" width="3.7109375" style="0" hidden="1" customWidth="1"/>
    <col min="50" max="50" width="2.8515625" style="0" hidden="1" customWidth="1"/>
    <col min="51" max="51" width="2.57421875" style="0" bestFit="1" customWidth="1"/>
    <col min="52" max="52" width="4.421875" style="0" hidden="1" customWidth="1"/>
    <col min="53" max="53" width="5.00390625" style="0" hidden="1" customWidth="1"/>
    <col min="54" max="54" width="5.28125" style="0" bestFit="1" customWidth="1"/>
    <col min="55" max="55" width="3.140625" style="0" hidden="1" customWidth="1"/>
    <col min="56" max="56" width="4.421875" style="0" hidden="1" customWidth="1"/>
    <col min="57" max="57" width="5.421875" style="0" bestFit="1" customWidth="1"/>
    <col min="58" max="58" width="3.140625" style="0" hidden="1" customWidth="1"/>
    <col min="59" max="59" width="4.140625" style="0" hidden="1" customWidth="1"/>
    <col min="60" max="60" width="3.57421875" style="0" bestFit="1" customWidth="1"/>
    <col min="61" max="61" width="4.00390625" style="0" hidden="1" customWidth="1"/>
    <col min="62" max="62" width="3.421875" style="0" hidden="1" customWidth="1"/>
    <col min="63" max="63" width="4.28125" style="0" bestFit="1" customWidth="1"/>
    <col min="64" max="64" width="3.57421875" style="0" hidden="1" customWidth="1"/>
    <col min="65" max="65" width="4.140625" style="0" hidden="1" customWidth="1"/>
    <col min="66" max="66" width="4.421875" style="0" bestFit="1" customWidth="1"/>
    <col min="67" max="67" width="2.140625" style="0" hidden="1" customWidth="1"/>
    <col min="68" max="68" width="4.140625" style="0" hidden="1" customWidth="1"/>
    <col min="69" max="69" width="4.140625" style="0" bestFit="1" customWidth="1"/>
    <col min="70" max="70" width="4.00390625" style="0" hidden="1" customWidth="1"/>
    <col min="71" max="71" width="3.710937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4.140625" style="0" bestFit="1" customWidth="1"/>
    <col min="76" max="76" width="4.57421875" style="0" hidden="1" customWidth="1"/>
    <col min="77" max="77" width="4.28125" style="0" hidden="1" customWidth="1"/>
    <col min="78" max="78" width="5.28125" style="0" customWidth="1"/>
  </cols>
  <sheetData>
    <row r="1" spans="2:78" s="9" customFormat="1" ht="105" customHeight="1">
      <c r="B1" s="128" t="s">
        <v>0</v>
      </c>
      <c r="C1" s="129"/>
      <c r="D1" s="129"/>
      <c r="E1" s="130"/>
      <c r="F1" s="47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21"/>
      <c r="M1" s="131" t="s">
        <v>6</v>
      </c>
      <c r="N1" s="132"/>
      <c r="O1" s="133"/>
      <c r="P1" s="131" t="s">
        <v>7</v>
      </c>
      <c r="Q1" s="132"/>
      <c r="R1" s="132"/>
      <c r="S1" s="134" t="s">
        <v>8</v>
      </c>
      <c r="T1" s="132"/>
      <c r="U1" s="132"/>
      <c r="V1" s="134" t="s">
        <v>9</v>
      </c>
      <c r="W1" s="132"/>
      <c r="X1" s="132"/>
      <c r="Y1" s="134" t="s">
        <v>10</v>
      </c>
      <c r="Z1" s="132"/>
      <c r="AA1" s="132"/>
      <c r="AB1" s="135" t="s">
        <v>918</v>
      </c>
      <c r="AC1" s="136"/>
      <c r="AD1" s="136"/>
      <c r="AE1" s="134" t="s">
        <v>12</v>
      </c>
      <c r="AF1" s="132"/>
      <c r="AG1" s="132"/>
      <c r="AH1" s="134" t="s">
        <v>13</v>
      </c>
      <c r="AI1" s="132"/>
      <c r="AJ1" s="132"/>
      <c r="AK1" s="137" t="s">
        <v>14</v>
      </c>
      <c r="AL1" s="136"/>
      <c r="AM1" s="136"/>
      <c r="AN1" s="137" t="s">
        <v>15</v>
      </c>
      <c r="AO1" s="136"/>
      <c r="AP1" s="136"/>
      <c r="AQ1" s="134" t="s">
        <v>16</v>
      </c>
      <c r="AR1" s="132"/>
      <c r="AS1" s="132"/>
      <c r="AT1" s="134" t="s">
        <v>17</v>
      </c>
      <c r="AU1" s="132"/>
      <c r="AV1" s="132"/>
      <c r="AW1" s="134" t="s">
        <v>18</v>
      </c>
      <c r="AX1" s="132"/>
      <c r="AY1" s="132"/>
      <c r="AZ1" s="134" t="s">
        <v>19</v>
      </c>
      <c r="BA1" s="132"/>
      <c r="BB1" s="132"/>
      <c r="BC1" s="134" t="s">
        <v>20</v>
      </c>
      <c r="BD1" s="132"/>
      <c r="BE1" s="132"/>
      <c r="BF1" s="134" t="s">
        <v>21</v>
      </c>
      <c r="BG1" s="132"/>
      <c r="BH1" s="132"/>
      <c r="BI1" s="134" t="s">
        <v>22</v>
      </c>
      <c r="BJ1" s="132"/>
      <c r="BK1" s="132"/>
      <c r="BL1" s="134" t="s">
        <v>23</v>
      </c>
      <c r="BM1" s="132"/>
      <c r="BN1" s="132"/>
      <c r="BO1" s="134" t="s">
        <v>24</v>
      </c>
      <c r="BP1" s="132"/>
      <c r="BQ1" s="132"/>
      <c r="BR1" s="134" t="s">
        <v>25</v>
      </c>
      <c r="BS1" s="132"/>
      <c r="BT1" s="132"/>
      <c r="BU1" s="134" t="s">
        <v>26</v>
      </c>
      <c r="BV1" s="132"/>
      <c r="BW1" s="132"/>
      <c r="BX1" s="134" t="s">
        <v>917</v>
      </c>
      <c r="BY1" s="132"/>
      <c r="BZ1" s="132"/>
    </row>
    <row r="2" spans="1:78" s="6" customFormat="1" ht="12.75">
      <c r="A2" s="3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/>
      <c r="I2" s="44"/>
      <c r="J2" s="42" t="s">
        <v>33</v>
      </c>
      <c r="K2" s="42" t="s">
        <v>34</v>
      </c>
      <c r="L2" s="38"/>
      <c r="M2" s="67" t="s">
        <v>35</v>
      </c>
      <c r="N2" s="67" t="s">
        <v>36</v>
      </c>
      <c r="O2" s="67" t="s">
        <v>37</v>
      </c>
      <c r="P2" s="67" t="s">
        <v>35</v>
      </c>
      <c r="Q2" s="67" t="s">
        <v>36</v>
      </c>
      <c r="R2" s="67" t="s">
        <v>37</v>
      </c>
      <c r="S2" s="67" t="s">
        <v>35</v>
      </c>
      <c r="T2" s="67" t="s">
        <v>36</v>
      </c>
      <c r="U2" s="67" t="s">
        <v>37</v>
      </c>
      <c r="V2" s="67" t="s">
        <v>35</v>
      </c>
      <c r="W2" s="67" t="s">
        <v>36</v>
      </c>
      <c r="X2" s="67" t="s">
        <v>37</v>
      </c>
      <c r="Y2" s="67" t="s">
        <v>35</v>
      </c>
      <c r="Z2" s="67" t="s">
        <v>36</v>
      </c>
      <c r="AA2" s="103" t="s">
        <v>37</v>
      </c>
      <c r="AB2" s="104" t="s">
        <v>35</v>
      </c>
      <c r="AC2" s="104" t="s">
        <v>36</v>
      </c>
      <c r="AD2" s="104" t="s">
        <v>37</v>
      </c>
      <c r="AE2" s="67" t="s">
        <v>35</v>
      </c>
      <c r="AF2" s="67" t="s">
        <v>36</v>
      </c>
      <c r="AG2" s="67" t="s">
        <v>37</v>
      </c>
      <c r="AH2" s="67" t="s">
        <v>35</v>
      </c>
      <c r="AI2" s="67" t="s">
        <v>36</v>
      </c>
      <c r="AJ2" s="103" t="s">
        <v>37</v>
      </c>
      <c r="AK2" s="106" t="s">
        <v>35</v>
      </c>
      <c r="AL2" s="106" t="s">
        <v>36</v>
      </c>
      <c r="AM2" s="106" t="s">
        <v>37</v>
      </c>
      <c r="AN2" s="106" t="s">
        <v>35</v>
      </c>
      <c r="AO2" s="106" t="s">
        <v>36</v>
      </c>
      <c r="AP2" s="106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</row>
    <row r="3" spans="1:42" s="17" customFormat="1" ht="12.75">
      <c r="A3" s="50"/>
      <c r="B3" s="51"/>
      <c r="C3" s="52"/>
      <c r="D3" s="96"/>
      <c r="E3" s="53"/>
      <c r="F3" s="107">
        <f>J3+K3</f>
        <v>0</v>
      </c>
      <c r="G3" s="54"/>
      <c r="H3" s="55"/>
      <c r="I3" s="56"/>
      <c r="J3" s="108">
        <f aca="true" t="shared" si="0" ref="J3:J8">M3+P3+S3+Y3+V3+AB3+AE3+AH3+AQ3+AK3+AN3+AT3+AW3+AZ3+BC3+BF3+BI3+BL3+BO3+BR3+BU3</f>
        <v>0</v>
      </c>
      <c r="K3" s="69">
        <f aca="true" t="shared" si="1" ref="K3:K8">O3+R3+U3+X3+AA3+AD3+AG3+AJ3+AS3+AM3+AP3+AV3+AY3+BB3+BE3+BH3+BK3+BN3+BQ3+BT3+BW3</f>
        <v>0</v>
      </c>
      <c r="L3" s="38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109"/>
      <c r="AK3" s="50"/>
      <c r="AL3" s="50"/>
      <c r="AM3" s="50"/>
      <c r="AN3" s="50"/>
      <c r="AO3" s="50"/>
      <c r="AP3" s="50"/>
    </row>
    <row r="4" spans="1:78" s="3" customFormat="1" ht="12.75">
      <c r="A4" s="90">
        <v>1</v>
      </c>
      <c r="B4" s="90" t="s">
        <v>38</v>
      </c>
      <c r="C4" s="90" t="s">
        <v>39</v>
      </c>
      <c r="D4" s="89" t="s">
        <v>40</v>
      </c>
      <c r="E4" s="90" t="s">
        <v>41</v>
      </c>
      <c r="F4" s="88">
        <f>K4</f>
        <v>200</v>
      </c>
      <c r="G4" s="2"/>
      <c r="H4" s="33"/>
      <c r="I4" s="5"/>
      <c r="J4" s="108">
        <f t="shared" si="0"/>
        <v>2</v>
      </c>
      <c r="K4" s="69">
        <f t="shared" si="1"/>
        <v>200</v>
      </c>
      <c r="L4" s="65"/>
      <c r="M4" s="89" t="s">
        <v>42</v>
      </c>
      <c r="N4" s="89" t="s">
        <v>42</v>
      </c>
      <c r="O4" s="89" t="s">
        <v>43</v>
      </c>
      <c r="P4" s="1"/>
      <c r="Q4" s="1"/>
      <c r="R4" s="1"/>
      <c r="S4" s="89" t="s">
        <v>42</v>
      </c>
      <c r="T4" s="89" t="s">
        <v>42</v>
      </c>
      <c r="U4" s="89" t="s">
        <v>43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3" customFormat="1" ht="12.75">
      <c r="A5" s="90">
        <v>2</v>
      </c>
      <c r="B5" s="90" t="s">
        <v>38</v>
      </c>
      <c r="C5" s="90" t="s">
        <v>44</v>
      </c>
      <c r="D5" s="89" t="s">
        <v>45</v>
      </c>
      <c r="E5" s="90" t="s">
        <v>46</v>
      </c>
      <c r="F5" s="88">
        <f>K5</f>
        <v>200</v>
      </c>
      <c r="G5" s="2"/>
      <c r="H5" s="33"/>
      <c r="I5" s="5"/>
      <c r="J5" s="108">
        <f t="shared" si="0"/>
        <v>2</v>
      </c>
      <c r="K5" s="69">
        <f t="shared" si="1"/>
        <v>200</v>
      </c>
      <c r="L5" s="6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89" t="s">
        <v>42</v>
      </c>
      <c r="AF5" s="89" t="s">
        <v>42</v>
      </c>
      <c r="AG5" s="89" t="s">
        <v>43</v>
      </c>
      <c r="AH5" s="89"/>
      <c r="AI5" s="89"/>
      <c r="AJ5" s="89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89" t="s">
        <v>42</v>
      </c>
      <c r="BP5" s="89" t="s">
        <v>42</v>
      </c>
      <c r="BQ5" s="89" t="s">
        <v>43</v>
      </c>
      <c r="BR5" s="1"/>
      <c r="BS5" s="1"/>
      <c r="BT5" s="1"/>
      <c r="BU5" s="1"/>
      <c r="BV5" s="1"/>
      <c r="BW5" s="1"/>
      <c r="BX5" s="1"/>
      <c r="BY5" s="1"/>
      <c r="BZ5" s="1"/>
    </row>
    <row r="6" spans="1:78" s="3" customFormat="1" ht="12.75">
      <c r="A6" s="90">
        <v>3</v>
      </c>
      <c r="B6" s="90" t="s">
        <v>38</v>
      </c>
      <c r="C6" s="90" t="s">
        <v>47</v>
      </c>
      <c r="D6" s="89" t="s">
        <v>48</v>
      </c>
      <c r="E6" s="90" t="s">
        <v>49</v>
      </c>
      <c r="F6" s="88">
        <f>K6</f>
        <v>100</v>
      </c>
      <c r="G6" s="2"/>
      <c r="H6" s="33"/>
      <c r="I6" s="5"/>
      <c r="J6" s="108">
        <f t="shared" si="0"/>
        <v>1</v>
      </c>
      <c r="K6" s="69">
        <f t="shared" si="1"/>
        <v>100</v>
      </c>
      <c r="L6" s="6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89" t="s">
        <v>42</v>
      </c>
      <c r="AR6" s="89" t="s">
        <v>42</v>
      </c>
      <c r="AS6" s="89" t="s">
        <v>43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3" customFormat="1" ht="12.75">
      <c r="A7" s="90">
        <v>4</v>
      </c>
      <c r="B7" s="90" t="s">
        <v>38</v>
      </c>
      <c r="C7" s="90" t="s">
        <v>50</v>
      </c>
      <c r="D7" s="89" t="s">
        <v>51</v>
      </c>
      <c r="E7" s="90" t="s">
        <v>49</v>
      </c>
      <c r="F7" s="88">
        <f>K7</f>
        <v>100</v>
      </c>
      <c r="G7" s="2"/>
      <c r="H7" s="33"/>
      <c r="I7" s="5"/>
      <c r="J7" s="108">
        <f t="shared" si="0"/>
        <v>1</v>
      </c>
      <c r="K7" s="69">
        <f t="shared" si="1"/>
        <v>100</v>
      </c>
      <c r="L7" s="6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89" t="s">
        <v>42</v>
      </c>
      <c r="BV7" s="89" t="s">
        <v>42</v>
      </c>
      <c r="BW7" s="89" t="s">
        <v>43</v>
      </c>
      <c r="BX7" s="1"/>
      <c r="BY7" s="1"/>
      <c r="BZ7" s="1"/>
    </row>
    <row r="8" spans="1:78" s="3" customFormat="1" ht="12.75">
      <c r="A8" s="90">
        <v>5</v>
      </c>
      <c r="B8" s="90" t="s">
        <v>38</v>
      </c>
      <c r="C8" s="90" t="s">
        <v>52</v>
      </c>
      <c r="D8" s="89" t="s">
        <v>45</v>
      </c>
      <c r="E8" s="90" t="s">
        <v>41</v>
      </c>
      <c r="F8" s="88">
        <f>K8</f>
        <v>99</v>
      </c>
      <c r="G8" s="2"/>
      <c r="H8" s="33"/>
      <c r="I8" s="5"/>
      <c r="J8" s="117">
        <f t="shared" si="0"/>
        <v>1</v>
      </c>
      <c r="K8" s="26">
        <f t="shared" si="1"/>
        <v>99</v>
      </c>
      <c r="L8" s="65"/>
      <c r="M8" s="1"/>
      <c r="N8" s="1"/>
      <c r="O8" s="1"/>
      <c r="P8" s="1"/>
      <c r="Q8" s="1"/>
      <c r="R8" s="1"/>
      <c r="S8" s="89" t="s">
        <v>42</v>
      </c>
      <c r="T8" s="89" t="s">
        <v>53</v>
      </c>
      <c r="U8" s="89" t="s">
        <v>54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2:12" s="3" customFormat="1" ht="12.75">
      <c r="B9" s="36"/>
      <c r="D9" s="22"/>
      <c r="F9" s="48"/>
      <c r="J9" s="22"/>
      <c r="L9" s="23"/>
    </row>
    <row r="10" spans="2:12" s="3" customFormat="1" ht="12.75">
      <c r="B10" s="36"/>
      <c r="D10" s="22"/>
      <c r="F10" s="48"/>
      <c r="J10" s="22"/>
      <c r="L10" s="23"/>
    </row>
    <row r="11" spans="2:12" s="3" customFormat="1" ht="12.75">
      <c r="B11" s="36"/>
      <c r="D11" s="22"/>
      <c r="F11" s="48"/>
      <c r="J11" s="22"/>
      <c r="L11" s="23"/>
    </row>
    <row r="12" spans="2:12" s="3" customFormat="1" ht="12.75">
      <c r="B12" s="36"/>
      <c r="D12" s="22"/>
      <c r="F12" s="48"/>
      <c r="J12" s="22"/>
      <c r="L12" s="23"/>
    </row>
    <row r="13" spans="2:12" s="3" customFormat="1" ht="12.75">
      <c r="B13" s="36"/>
      <c r="D13" s="22"/>
      <c r="F13" s="48"/>
      <c r="J13" s="22"/>
      <c r="L13" s="23"/>
    </row>
    <row r="14" spans="2:12" s="3" customFormat="1" ht="12.75">
      <c r="B14" s="36"/>
      <c r="D14" s="22"/>
      <c r="F14" s="48"/>
      <c r="J14" s="22"/>
      <c r="L14" s="23"/>
    </row>
    <row r="15" spans="2:12" s="3" customFormat="1" ht="12.75">
      <c r="B15" s="36"/>
      <c r="D15" s="22"/>
      <c r="F15" s="48"/>
      <c r="J15" s="22"/>
      <c r="L15" s="23"/>
    </row>
    <row r="16" spans="2:12" s="3" customFormat="1" ht="12.75">
      <c r="B16" s="36"/>
      <c r="D16" s="22"/>
      <c r="F16" s="48"/>
      <c r="J16" s="22"/>
      <c r="L16" s="23"/>
    </row>
    <row r="17" spans="2:12" s="3" customFormat="1" ht="12.75">
      <c r="B17" s="36"/>
      <c r="D17" s="22"/>
      <c r="F17" s="48"/>
      <c r="J17" s="22"/>
      <c r="L17" s="23"/>
    </row>
    <row r="18" spans="2:12" s="3" customFormat="1" ht="12.75">
      <c r="B18" s="36"/>
      <c r="D18" s="22"/>
      <c r="F18" s="48"/>
      <c r="J18" s="22"/>
      <c r="L18" s="23"/>
    </row>
    <row r="19" spans="2:12" s="3" customFormat="1" ht="12.75">
      <c r="B19" s="36"/>
      <c r="D19" s="22"/>
      <c r="F19" s="48"/>
      <c r="J19" s="22"/>
      <c r="L19" s="23"/>
    </row>
    <row r="20" spans="2:12" s="3" customFormat="1" ht="12.75">
      <c r="B20" s="36"/>
      <c r="D20" s="22"/>
      <c r="F20" s="48"/>
      <c r="J20" s="22"/>
      <c r="L20" s="23"/>
    </row>
    <row r="21" spans="2:12" s="3" customFormat="1" ht="12.75">
      <c r="B21" s="36"/>
      <c r="D21" s="22"/>
      <c r="F21" s="48"/>
      <c r="J21" s="22"/>
      <c r="L21" s="23"/>
    </row>
    <row r="22" spans="2:12" s="3" customFormat="1" ht="12.75">
      <c r="B22" s="36"/>
      <c r="D22" s="22"/>
      <c r="F22" s="48"/>
      <c r="J22" s="22"/>
      <c r="L22" s="23"/>
    </row>
    <row r="23" spans="2:12" s="3" customFormat="1" ht="12.75">
      <c r="B23" s="36"/>
      <c r="D23" s="22"/>
      <c r="F23" s="48"/>
      <c r="J23" s="22"/>
      <c r="L23" s="23"/>
    </row>
    <row r="24" spans="2:12" s="3" customFormat="1" ht="12.75">
      <c r="B24" s="36"/>
      <c r="D24" s="22"/>
      <c r="F24" s="48"/>
      <c r="J24" s="22"/>
      <c r="L24" s="23"/>
    </row>
    <row r="25" spans="2:12" s="3" customFormat="1" ht="12.75">
      <c r="B25" s="36"/>
      <c r="D25" s="22"/>
      <c r="F25" s="48"/>
      <c r="J25" s="22"/>
      <c r="L25" s="23"/>
    </row>
    <row r="26" spans="2:12" s="3" customFormat="1" ht="12.75">
      <c r="B26" s="36"/>
      <c r="D26" s="22"/>
      <c r="F26" s="48"/>
      <c r="J26" s="22"/>
      <c r="L26" s="23"/>
    </row>
    <row r="27" spans="2:12" s="3" customFormat="1" ht="12.75">
      <c r="B27" s="36"/>
      <c r="D27" s="22"/>
      <c r="F27" s="48"/>
      <c r="J27" s="22"/>
      <c r="L27" s="23"/>
    </row>
    <row r="28" spans="2:12" s="3" customFormat="1" ht="12.75">
      <c r="B28" s="36"/>
      <c r="D28" s="22"/>
      <c r="F28" s="48"/>
      <c r="J28" s="22"/>
      <c r="L28" s="23"/>
    </row>
    <row r="29" spans="2:12" s="3" customFormat="1" ht="12.75">
      <c r="B29" s="36"/>
      <c r="D29" s="22"/>
      <c r="F29" s="48"/>
      <c r="J29" s="22"/>
      <c r="L29" s="23"/>
    </row>
    <row r="30" spans="2:12" s="3" customFormat="1" ht="12.75">
      <c r="B30" s="36"/>
      <c r="D30" s="22"/>
      <c r="F30" s="48"/>
      <c r="J30" s="22"/>
      <c r="L30" s="23"/>
    </row>
    <row r="31" spans="2:12" s="3" customFormat="1" ht="12.75">
      <c r="B31" s="36"/>
      <c r="D31" s="22"/>
      <c r="F31" s="48"/>
      <c r="J31" s="22"/>
      <c r="L31" s="23"/>
    </row>
    <row r="32" spans="2:12" s="3" customFormat="1" ht="12.75">
      <c r="B32" s="36"/>
      <c r="D32" s="22"/>
      <c r="F32" s="48"/>
      <c r="J32" s="22"/>
      <c r="L32" s="23"/>
    </row>
    <row r="33" spans="2:12" s="3" customFormat="1" ht="12.75">
      <c r="B33" s="36"/>
      <c r="D33" s="22"/>
      <c r="F33" s="48"/>
      <c r="J33" s="22"/>
      <c r="L33" s="23"/>
    </row>
    <row r="34" spans="2:12" s="3" customFormat="1" ht="12.75">
      <c r="B34" s="36"/>
      <c r="D34" s="22"/>
      <c r="F34" s="48"/>
      <c r="J34" s="22"/>
      <c r="L34" s="23"/>
    </row>
    <row r="35" spans="2:12" s="3" customFormat="1" ht="12.75">
      <c r="B35" s="36"/>
      <c r="D35" s="22"/>
      <c r="F35" s="48"/>
      <c r="J35" s="22"/>
      <c r="L35" s="23"/>
    </row>
    <row r="36" spans="2:12" s="3" customFormat="1" ht="12.75">
      <c r="B36" s="36"/>
      <c r="D36" s="22"/>
      <c r="F36" s="48"/>
      <c r="J36" s="22"/>
      <c r="L36" s="23"/>
    </row>
    <row r="37" spans="2:12" s="3" customFormat="1" ht="12.75">
      <c r="B37" s="36"/>
      <c r="D37" s="22"/>
      <c r="F37" s="48"/>
      <c r="J37" s="22"/>
      <c r="L37" s="23"/>
    </row>
    <row r="38" spans="2:12" s="3" customFormat="1" ht="12.75">
      <c r="B38" s="36"/>
      <c r="D38" s="22"/>
      <c r="F38" s="48"/>
      <c r="J38" s="22"/>
      <c r="L38" s="23"/>
    </row>
    <row r="39" spans="2:12" s="3" customFormat="1" ht="12.75">
      <c r="B39" s="36"/>
      <c r="D39" s="22"/>
      <c r="F39" s="48"/>
      <c r="J39" s="22"/>
      <c r="L39" s="23"/>
    </row>
    <row r="40" spans="2:12" s="3" customFormat="1" ht="12.75">
      <c r="B40" s="36"/>
      <c r="D40" s="22"/>
      <c r="F40" s="48"/>
      <c r="J40" s="22"/>
      <c r="L40" s="23"/>
    </row>
    <row r="41" spans="2:12" s="3" customFormat="1" ht="12.75">
      <c r="B41" s="36"/>
      <c r="D41" s="22"/>
      <c r="F41" s="48"/>
      <c r="J41" s="22"/>
      <c r="L41" s="23"/>
    </row>
    <row r="42" spans="2:12" s="3" customFormat="1" ht="12.75">
      <c r="B42" s="36"/>
      <c r="D42" s="22"/>
      <c r="F42" s="48"/>
      <c r="J42" s="22"/>
      <c r="L42" s="23"/>
    </row>
    <row r="43" spans="2:12" s="3" customFormat="1" ht="12.75">
      <c r="B43" s="36"/>
      <c r="D43" s="22"/>
      <c r="F43" s="48"/>
      <c r="J43" s="22"/>
      <c r="L43" s="23"/>
    </row>
    <row r="44" spans="2:12" s="3" customFormat="1" ht="12.75">
      <c r="B44" s="36"/>
      <c r="D44" s="22"/>
      <c r="F44" s="48"/>
      <c r="J44" s="22"/>
      <c r="L44" s="23"/>
    </row>
    <row r="45" spans="2:12" s="3" customFormat="1" ht="12.75">
      <c r="B45" s="36"/>
      <c r="D45" s="22"/>
      <c r="F45" s="48"/>
      <c r="J45" s="22"/>
      <c r="L45" s="23"/>
    </row>
    <row r="46" spans="2:12" s="3" customFormat="1" ht="12.75">
      <c r="B46" s="36"/>
      <c r="D46" s="22"/>
      <c r="F46" s="48"/>
      <c r="J46" s="22"/>
      <c r="L46" s="23"/>
    </row>
    <row r="47" spans="2:12" s="3" customFormat="1" ht="12.75">
      <c r="B47" s="36"/>
      <c r="D47" s="22"/>
      <c r="F47" s="48"/>
      <c r="J47" s="22"/>
      <c r="L47" s="23"/>
    </row>
    <row r="48" spans="2:12" s="3" customFormat="1" ht="12.75">
      <c r="B48" s="36"/>
      <c r="D48" s="22"/>
      <c r="F48" s="48"/>
      <c r="J48" s="22"/>
      <c r="L48" s="23"/>
    </row>
    <row r="49" spans="2:12" s="3" customFormat="1" ht="12.75">
      <c r="B49" s="36"/>
      <c r="D49" s="22"/>
      <c r="F49" s="48"/>
      <c r="J49" s="22"/>
      <c r="L49" s="23"/>
    </row>
    <row r="50" spans="2:12" s="3" customFormat="1" ht="12.75">
      <c r="B50" s="36"/>
      <c r="D50" s="22"/>
      <c r="F50" s="48"/>
      <c r="J50" s="22"/>
      <c r="L50" s="23"/>
    </row>
    <row r="51" spans="2:12" s="3" customFormat="1" ht="12.75">
      <c r="B51" s="36"/>
      <c r="D51" s="22"/>
      <c r="F51" s="48"/>
      <c r="J51" s="22"/>
      <c r="L51" s="23"/>
    </row>
    <row r="52" spans="2:12" s="3" customFormat="1" ht="12.75">
      <c r="B52" s="36"/>
      <c r="D52" s="22"/>
      <c r="F52" s="48"/>
      <c r="J52" s="22"/>
      <c r="L52" s="23"/>
    </row>
    <row r="53" spans="2:12" s="3" customFormat="1" ht="12.75">
      <c r="B53" s="36"/>
      <c r="D53" s="22"/>
      <c r="F53" s="48"/>
      <c r="J53" s="22"/>
      <c r="L53" s="23"/>
    </row>
    <row r="54" spans="2:12" s="3" customFormat="1" ht="12.75">
      <c r="B54" s="36"/>
      <c r="D54" s="22"/>
      <c r="F54" s="48"/>
      <c r="J54" s="22"/>
      <c r="L54" s="23"/>
    </row>
    <row r="55" spans="2:12" s="3" customFormat="1" ht="12.75">
      <c r="B55" s="36"/>
      <c r="D55" s="22"/>
      <c r="F55" s="48"/>
      <c r="J55" s="22"/>
      <c r="L55" s="23"/>
    </row>
    <row r="56" spans="2:12" s="3" customFormat="1" ht="12.75">
      <c r="B56" s="36"/>
      <c r="D56" s="22"/>
      <c r="F56" s="48"/>
      <c r="J56" s="22"/>
      <c r="L56" s="23"/>
    </row>
    <row r="57" spans="2:12" s="3" customFormat="1" ht="12.75">
      <c r="B57" s="36"/>
      <c r="D57" s="22"/>
      <c r="F57" s="48"/>
      <c r="J57" s="22"/>
      <c r="L57" s="23"/>
    </row>
    <row r="58" spans="2:12" s="3" customFormat="1" ht="12.75">
      <c r="B58" s="36"/>
      <c r="D58" s="22"/>
      <c r="F58" s="48"/>
      <c r="J58" s="22"/>
      <c r="L58" s="23"/>
    </row>
    <row r="59" spans="2:12" s="3" customFormat="1" ht="12.75">
      <c r="B59" s="36"/>
      <c r="D59" s="22"/>
      <c r="F59" s="48"/>
      <c r="J59" s="22"/>
      <c r="L59" s="23"/>
    </row>
    <row r="60" spans="2:12" s="3" customFormat="1" ht="12.75">
      <c r="B60" s="36"/>
      <c r="D60" s="22"/>
      <c r="F60" s="48"/>
      <c r="J60" s="22"/>
      <c r="L60" s="23"/>
    </row>
    <row r="61" spans="2:12" s="3" customFormat="1" ht="12.75">
      <c r="B61" s="36"/>
      <c r="D61" s="22"/>
      <c r="F61" s="48"/>
      <c r="J61" s="22"/>
      <c r="L61" s="23"/>
    </row>
    <row r="62" spans="2:12" s="3" customFormat="1" ht="12.75">
      <c r="B62" s="36"/>
      <c r="D62" s="22"/>
      <c r="F62" s="48"/>
      <c r="J62" s="22"/>
      <c r="L62" s="23"/>
    </row>
    <row r="63" spans="2:12" s="3" customFormat="1" ht="12.75">
      <c r="B63" s="36"/>
      <c r="D63" s="22"/>
      <c r="F63" s="48"/>
      <c r="J63" s="22"/>
      <c r="L63" s="23"/>
    </row>
    <row r="64" spans="2:12" s="3" customFormat="1" ht="12.75">
      <c r="B64" s="36"/>
      <c r="D64" s="22"/>
      <c r="F64" s="48"/>
      <c r="J64" s="22"/>
      <c r="L64" s="23"/>
    </row>
    <row r="65" spans="2:12" s="3" customFormat="1" ht="12.75">
      <c r="B65" s="36"/>
      <c r="D65" s="22"/>
      <c r="F65" s="48"/>
      <c r="J65" s="22"/>
      <c r="L65" s="23"/>
    </row>
    <row r="66" spans="2:12" s="3" customFormat="1" ht="12.75">
      <c r="B66" s="36"/>
      <c r="D66" s="22"/>
      <c r="F66" s="48"/>
      <c r="J66" s="22"/>
      <c r="L66" s="23"/>
    </row>
    <row r="67" spans="2:12" s="3" customFormat="1" ht="12.75">
      <c r="B67" s="36"/>
      <c r="D67" s="22"/>
      <c r="F67" s="48"/>
      <c r="J67" s="22"/>
      <c r="L67" s="23"/>
    </row>
    <row r="68" spans="2:12" s="3" customFormat="1" ht="12.75">
      <c r="B68" s="36"/>
      <c r="D68" s="22"/>
      <c r="F68" s="48"/>
      <c r="J68" s="22"/>
      <c r="L68" s="23"/>
    </row>
    <row r="69" spans="2:12" s="3" customFormat="1" ht="12.75">
      <c r="B69" s="36"/>
      <c r="D69" s="22"/>
      <c r="F69" s="48"/>
      <c r="J69" s="22"/>
      <c r="L69" s="23"/>
    </row>
    <row r="70" spans="2:12" s="3" customFormat="1" ht="12.75">
      <c r="B70" s="36"/>
      <c r="D70" s="22"/>
      <c r="F70" s="48"/>
      <c r="J70" s="22"/>
      <c r="L70" s="23"/>
    </row>
    <row r="71" spans="2:12" s="3" customFormat="1" ht="12.75">
      <c r="B71" s="36"/>
      <c r="D71" s="22"/>
      <c r="F71" s="48"/>
      <c r="J71" s="22"/>
      <c r="L71" s="23"/>
    </row>
    <row r="72" spans="2:12" s="3" customFormat="1" ht="12.75">
      <c r="B72" s="36"/>
      <c r="D72" s="22"/>
      <c r="F72" s="48"/>
      <c r="J72" s="22"/>
      <c r="L72" s="23"/>
    </row>
    <row r="73" spans="2:12" s="3" customFormat="1" ht="12.75">
      <c r="B73" s="36"/>
      <c r="D73" s="22"/>
      <c r="F73" s="48"/>
      <c r="J73" s="22"/>
      <c r="L73" s="23"/>
    </row>
    <row r="74" spans="2:12" s="3" customFormat="1" ht="12.75">
      <c r="B74" s="36"/>
      <c r="D74" s="22"/>
      <c r="F74" s="48"/>
      <c r="J74" s="22"/>
      <c r="L74" s="23"/>
    </row>
    <row r="75" spans="2:12" s="3" customFormat="1" ht="12.75">
      <c r="B75" s="36"/>
      <c r="D75" s="22"/>
      <c r="F75" s="48"/>
      <c r="J75" s="22"/>
      <c r="L75" s="23"/>
    </row>
    <row r="76" spans="2:12" s="3" customFormat="1" ht="12.75">
      <c r="B76" s="36"/>
      <c r="D76" s="22"/>
      <c r="F76" s="48"/>
      <c r="J76" s="22"/>
      <c r="L76" s="23"/>
    </row>
    <row r="77" spans="2:12" s="3" customFormat="1" ht="12.75">
      <c r="B77" s="36"/>
      <c r="D77" s="22"/>
      <c r="F77" s="48"/>
      <c r="J77" s="22"/>
      <c r="L77" s="23"/>
    </row>
    <row r="78" spans="2:12" s="3" customFormat="1" ht="12.75">
      <c r="B78" s="36"/>
      <c r="D78" s="22"/>
      <c r="F78" s="48"/>
      <c r="J78" s="22"/>
      <c r="L78" s="23"/>
    </row>
    <row r="79" spans="2:12" s="3" customFormat="1" ht="12.75">
      <c r="B79" s="36"/>
      <c r="D79" s="22"/>
      <c r="F79" s="48"/>
      <c r="J79" s="22"/>
      <c r="L79" s="23"/>
    </row>
    <row r="80" spans="2:12" s="3" customFormat="1" ht="12.75">
      <c r="B80" s="36"/>
      <c r="D80" s="22"/>
      <c r="F80" s="48"/>
      <c r="J80" s="22"/>
      <c r="L80" s="23"/>
    </row>
    <row r="81" spans="2:12" s="3" customFormat="1" ht="12.75">
      <c r="B81" s="36"/>
      <c r="D81" s="22"/>
      <c r="F81" s="48"/>
      <c r="J81" s="22"/>
      <c r="L81" s="23"/>
    </row>
    <row r="82" spans="2:12" s="3" customFormat="1" ht="12.75">
      <c r="B82" s="36"/>
      <c r="D82" s="22"/>
      <c r="F82" s="48"/>
      <c r="J82" s="22"/>
      <c r="L82" s="23"/>
    </row>
    <row r="83" spans="2:12" s="3" customFormat="1" ht="12.75">
      <c r="B83" s="36"/>
      <c r="D83" s="22"/>
      <c r="F83" s="48"/>
      <c r="J83" s="22"/>
      <c r="L83" s="23"/>
    </row>
    <row r="84" spans="2:12" s="3" customFormat="1" ht="12.75">
      <c r="B84" s="36"/>
      <c r="D84" s="22"/>
      <c r="F84" s="48"/>
      <c r="J84" s="22"/>
      <c r="L84" s="23"/>
    </row>
    <row r="85" spans="2:12" s="3" customFormat="1" ht="12.75">
      <c r="B85" s="36"/>
      <c r="D85" s="22"/>
      <c r="F85" s="48"/>
      <c r="J85" s="22"/>
      <c r="L85" s="23"/>
    </row>
    <row r="86" spans="2:12" s="3" customFormat="1" ht="12.75">
      <c r="B86" s="36"/>
      <c r="D86" s="22"/>
      <c r="F86" s="48"/>
      <c r="J86" s="22"/>
      <c r="L86" s="23"/>
    </row>
    <row r="87" spans="2:12" s="3" customFormat="1" ht="12.75">
      <c r="B87" s="36"/>
      <c r="D87" s="22"/>
      <c r="F87" s="48"/>
      <c r="J87" s="22"/>
      <c r="L87" s="23"/>
    </row>
    <row r="88" spans="2:12" s="3" customFormat="1" ht="12.75">
      <c r="B88" s="36"/>
      <c r="D88" s="22"/>
      <c r="F88" s="48"/>
      <c r="J88" s="22"/>
      <c r="L88" s="23"/>
    </row>
    <row r="89" spans="2:12" s="3" customFormat="1" ht="12.75">
      <c r="B89" s="36"/>
      <c r="D89" s="22"/>
      <c r="F89" s="48"/>
      <c r="J89" s="22"/>
      <c r="L89" s="23"/>
    </row>
    <row r="90" spans="2:12" s="3" customFormat="1" ht="12.75">
      <c r="B90" s="36"/>
      <c r="D90" s="22"/>
      <c r="F90" s="48"/>
      <c r="J90" s="22"/>
      <c r="L90" s="23"/>
    </row>
    <row r="91" spans="2:12" s="3" customFormat="1" ht="12.75">
      <c r="B91" s="36"/>
      <c r="D91" s="22"/>
      <c r="F91" s="48"/>
      <c r="J91" s="22"/>
      <c r="L91" s="23"/>
    </row>
    <row r="92" spans="2:12" s="3" customFormat="1" ht="12.75">
      <c r="B92" s="36"/>
      <c r="D92" s="22"/>
      <c r="F92" s="48"/>
      <c r="J92" s="22"/>
      <c r="L92" s="23"/>
    </row>
    <row r="93" spans="2:12" s="3" customFormat="1" ht="12.75">
      <c r="B93" s="36"/>
      <c r="D93" s="22"/>
      <c r="F93" s="48"/>
      <c r="J93" s="22"/>
      <c r="L93" s="23"/>
    </row>
    <row r="94" spans="2:12" s="3" customFormat="1" ht="12.75">
      <c r="B94" s="36"/>
      <c r="D94" s="22"/>
      <c r="F94" s="48"/>
      <c r="J94" s="22"/>
      <c r="L94" s="23"/>
    </row>
    <row r="95" spans="2:12" s="3" customFormat="1" ht="12.75">
      <c r="B95" s="36"/>
      <c r="D95" s="22"/>
      <c r="F95" s="48"/>
      <c r="J95" s="22"/>
      <c r="L95" s="23"/>
    </row>
    <row r="96" spans="2:12" s="3" customFormat="1" ht="12.75">
      <c r="B96" s="36"/>
      <c r="D96" s="22"/>
      <c r="F96" s="48"/>
      <c r="J96" s="22"/>
      <c r="L96" s="23"/>
    </row>
    <row r="97" spans="2:12" s="3" customFormat="1" ht="12.75">
      <c r="B97" s="36"/>
      <c r="D97" s="22"/>
      <c r="F97" s="48"/>
      <c r="J97" s="22"/>
      <c r="L97" s="23"/>
    </row>
    <row r="98" spans="2:12" s="3" customFormat="1" ht="12.75">
      <c r="B98" s="36"/>
      <c r="D98" s="22"/>
      <c r="F98" s="48"/>
      <c r="J98" s="22"/>
      <c r="L98" s="23"/>
    </row>
    <row r="99" spans="2:12" s="3" customFormat="1" ht="12.75">
      <c r="B99" s="36"/>
      <c r="D99" s="22"/>
      <c r="F99" s="48"/>
      <c r="J99" s="22"/>
      <c r="L99" s="23"/>
    </row>
    <row r="100" spans="2:12" s="3" customFormat="1" ht="12.75">
      <c r="B100" s="36"/>
      <c r="D100" s="22"/>
      <c r="F100" s="48"/>
      <c r="J100" s="22"/>
      <c r="L100" s="23"/>
    </row>
    <row r="101" spans="2:12" s="3" customFormat="1" ht="12.75">
      <c r="B101" s="36"/>
      <c r="D101" s="22"/>
      <c r="F101" s="48"/>
      <c r="J101" s="22"/>
      <c r="L101" s="23"/>
    </row>
    <row r="102" spans="2:12" s="3" customFormat="1" ht="12.75">
      <c r="B102" s="36"/>
      <c r="D102" s="22"/>
      <c r="F102" s="48"/>
      <c r="J102" s="22"/>
      <c r="L102" s="23"/>
    </row>
    <row r="103" spans="2:12" s="3" customFormat="1" ht="12.75">
      <c r="B103" s="36"/>
      <c r="D103" s="22"/>
      <c r="F103" s="48"/>
      <c r="J103" s="22"/>
      <c r="L103" s="23"/>
    </row>
    <row r="104" spans="2:12" s="3" customFormat="1" ht="12.75">
      <c r="B104" s="36"/>
      <c r="D104" s="22"/>
      <c r="F104" s="48"/>
      <c r="J104" s="22"/>
      <c r="L104" s="23"/>
    </row>
    <row r="105" spans="2:12" s="3" customFormat="1" ht="12.75">
      <c r="B105" s="36"/>
      <c r="D105" s="22"/>
      <c r="F105" s="48"/>
      <c r="J105" s="22"/>
      <c r="L105" s="23"/>
    </row>
    <row r="106" spans="2:12" s="3" customFormat="1" ht="12.75">
      <c r="B106" s="36"/>
      <c r="D106" s="22"/>
      <c r="F106" s="48"/>
      <c r="J106" s="22"/>
      <c r="L106" s="23"/>
    </row>
    <row r="107" spans="2:12" s="3" customFormat="1" ht="12.75">
      <c r="B107" s="36"/>
      <c r="D107" s="22"/>
      <c r="F107" s="48"/>
      <c r="J107" s="22"/>
      <c r="L107" s="23"/>
    </row>
    <row r="108" spans="2:12" s="3" customFormat="1" ht="12.75">
      <c r="B108" s="36"/>
      <c r="D108" s="22"/>
      <c r="F108" s="48"/>
      <c r="J108" s="22"/>
      <c r="L108" s="23"/>
    </row>
    <row r="109" spans="2:12" s="3" customFormat="1" ht="12.75">
      <c r="B109" s="36"/>
      <c r="D109" s="22"/>
      <c r="F109" s="48"/>
      <c r="J109" s="22"/>
      <c r="L109" s="23"/>
    </row>
    <row r="110" spans="2:12" s="3" customFormat="1" ht="12.75">
      <c r="B110" s="36"/>
      <c r="D110" s="22"/>
      <c r="F110" s="48"/>
      <c r="J110" s="22"/>
      <c r="L110" s="23"/>
    </row>
    <row r="111" spans="2:12" s="3" customFormat="1" ht="12.75">
      <c r="B111" s="36"/>
      <c r="D111" s="22"/>
      <c r="F111" s="48"/>
      <c r="J111" s="22"/>
      <c r="L111" s="23"/>
    </row>
    <row r="112" spans="2:12" s="3" customFormat="1" ht="12.75">
      <c r="B112" s="36"/>
      <c r="D112" s="22"/>
      <c r="F112" s="48"/>
      <c r="J112" s="22"/>
      <c r="L112" s="23"/>
    </row>
    <row r="113" spans="2:12" s="3" customFormat="1" ht="12.75">
      <c r="B113" s="36"/>
      <c r="D113" s="22"/>
      <c r="F113" s="48"/>
      <c r="J113" s="22"/>
      <c r="L113" s="23"/>
    </row>
    <row r="114" spans="2:12" s="3" customFormat="1" ht="12.75">
      <c r="B114" s="36"/>
      <c r="D114" s="22"/>
      <c r="F114" s="48"/>
      <c r="J114" s="22"/>
      <c r="L114" s="23"/>
    </row>
    <row r="115" spans="2:12" s="3" customFormat="1" ht="12.75">
      <c r="B115" s="36"/>
      <c r="D115" s="22"/>
      <c r="F115" s="48"/>
      <c r="J115" s="22"/>
      <c r="L115" s="23"/>
    </row>
    <row r="116" spans="2:12" s="3" customFormat="1" ht="12.75">
      <c r="B116" s="36"/>
      <c r="D116" s="22"/>
      <c r="F116" s="48"/>
      <c r="J116" s="22"/>
      <c r="L116" s="23"/>
    </row>
    <row r="117" spans="2:12" s="3" customFormat="1" ht="12.75">
      <c r="B117" s="36"/>
      <c r="D117" s="22"/>
      <c r="F117" s="48"/>
      <c r="J117" s="22"/>
      <c r="L117" s="23"/>
    </row>
    <row r="118" spans="2:12" s="3" customFormat="1" ht="12.75">
      <c r="B118" s="36"/>
      <c r="D118" s="22"/>
      <c r="F118" s="48"/>
      <c r="J118" s="22"/>
      <c r="L118" s="23"/>
    </row>
    <row r="119" spans="2:12" s="3" customFormat="1" ht="12.75">
      <c r="B119" s="36"/>
      <c r="D119" s="22"/>
      <c r="F119" s="48"/>
      <c r="J119" s="22"/>
      <c r="L119" s="23"/>
    </row>
    <row r="120" spans="2:12" s="3" customFormat="1" ht="12.75">
      <c r="B120" s="36"/>
      <c r="D120" s="22"/>
      <c r="F120" s="48"/>
      <c r="J120" s="22"/>
      <c r="L120" s="23"/>
    </row>
    <row r="121" spans="2:12" s="3" customFormat="1" ht="12.75">
      <c r="B121" s="36"/>
      <c r="D121" s="22"/>
      <c r="F121" s="48"/>
      <c r="J121" s="22"/>
      <c r="L121" s="23"/>
    </row>
    <row r="122" spans="2:12" s="3" customFormat="1" ht="12.75">
      <c r="B122" s="36"/>
      <c r="D122" s="22"/>
      <c r="F122" s="48"/>
      <c r="J122" s="22"/>
      <c r="L122" s="23"/>
    </row>
    <row r="123" spans="2:12" s="3" customFormat="1" ht="12.75">
      <c r="B123" s="36"/>
      <c r="D123" s="22"/>
      <c r="F123" s="48"/>
      <c r="J123" s="22"/>
      <c r="L123" s="23"/>
    </row>
    <row r="124" spans="2:12" s="3" customFormat="1" ht="12.75">
      <c r="B124" s="36"/>
      <c r="D124" s="22"/>
      <c r="F124" s="48"/>
      <c r="J124" s="22"/>
      <c r="L124" s="23"/>
    </row>
    <row r="125" spans="2:12" s="3" customFormat="1" ht="12.75">
      <c r="B125" s="36"/>
      <c r="D125" s="22"/>
      <c r="F125" s="48"/>
      <c r="J125" s="22"/>
      <c r="L125" s="23"/>
    </row>
    <row r="126" spans="2:12" s="3" customFormat="1" ht="12.75">
      <c r="B126" s="36"/>
      <c r="D126" s="22"/>
      <c r="F126" s="48"/>
      <c r="J126" s="22"/>
      <c r="L126" s="23"/>
    </row>
    <row r="127" spans="2:12" s="3" customFormat="1" ht="12.75">
      <c r="B127" s="36"/>
      <c r="D127" s="22"/>
      <c r="F127" s="48"/>
      <c r="J127" s="22"/>
      <c r="L127" s="23"/>
    </row>
    <row r="128" spans="2:12" s="3" customFormat="1" ht="12.75">
      <c r="B128" s="36"/>
      <c r="D128" s="22"/>
      <c r="F128" s="48"/>
      <c r="J128" s="22"/>
      <c r="L128" s="23"/>
    </row>
    <row r="129" spans="2:12" s="3" customFormat="1" ht="12.75">
      <c r="B129" s="36"/>
      <c r="D129" s="22"/>
      <c r="F129" s="48"/>
      <c r="J129" s="22"/>
      <c r="L129" s="23"/>
    </row>
    <row r="130" spans="2:12" s="3" customFormat="1" ht="12.75">
      <c r="B130" s="36"/>
      <c r="D130" s="22"/>
      <c r="F130" s="48"/>
      <c r="J130" s="22"/>
      <c r="L130" s="23"/>
    </row>
    <row r="131" spans="2:12" s="3" customFormat="1" ht="12.75">
      <c r="B131" s="36"/>
      <c r="D131" s="22"/>
      <c r="F131" s="48"/>
      <c r="J131" s="22"/>
      <c r="L131" s="23"/>
    </row>
    <row r="132" spans="2:12" s="3" customFormat="1" ht="12.75">
      <c r="B132" s="36"/>
      <c r="D132" s="22"/>
      <c r="F132" s="48"/>
      <c r="J132" s="22"/>
      <c r="L132" s="23"/>
    </row>
    <row r="133" spans="2:12" s="3" customFormat="1" ht="12.75">
      <c r="B133" s="36"/>
      <c r="D133" s="22"/>
      <c r="F133" s="48"/>
      <c r="J133" s="22"/>
      <c r="L133" s="23"/>
    </row>
    <row r="134" spans="2:12" s="3" customFormat="1" ht="12.75">
      <c r="B134" s="36"/>
      <c r="D134" s="22"/>
      <c r="F134" s="48"/>
      <c r="J134" s="22"/>
      <c r="L134" s="23"/>
    </row>
    <row r="135" spans="2:12" s="3" customFormat="1" ht="12.75">
      <c r="B135" s="36"/>
      <c r="D135" s="22"/>
      <c r="F135" s="48"/>
      <c r="J135" s="22"/>
      <c r="L135" s="23"/>
    </row>
    <row r="136" spans="2:12" s="3" customFormat="1" ht="12.75">
      <c r="B136" s="36"/>
      <c r="D136" s="22"/>
      <c r="F136" s="48"/>
      <c r="J136" s="22"/>
      <c r="L136" s="23"/>
    </row>
    <row r="137" spans="2:12" s="3" customFormat="1" ht="12.75">
      <c r="B137" s="36"/>
      <c r="D137" s="22"/>
      <c r="F137" s="48"/>
      <c r="J137" s="22"/>
      <c r="L137" s="23"/>
    </row>
    <row r="138" spans="2:12" s="3" customFormat="1" ht="12.75">
      <c r="B138" s="36"/>
      <c r="D138" s="22"/>
      <c r="F138" s="48"/>
      <c r="J138" s="22"/>
      <c r="L138" s="23"/>
    </row>
    <row r="139" spans="2:12" s="3" customFormat="1" ht="12.75">
      <c r="B139" s="36"/>
      <c r="D139" s="22"/>
      <c r="F139" s="48"/>
      <c r="J139" s="22"/>
      <c r="L139" s="23"/>
    </row>
    <row r="140" spans="2:12" s="3" customFormat="1" ht="12.75">
      <c r="B140" s="36"/>
      <c r="D140" s="22"/>
      <c r="F140" s="48"/>
      <c r="J140" s="22"/>
      <c r="L140" s="23"/>
    </row>
    <row r="141" spans="2:12" s="3" customFormat="1" ht="12.75">
      <c r="B141" s="36"/>
      <c r="D141" s="22"/>
      <c r="F141" s="48"/>
      <c r="J141" s="22"/>
      <c r="L141" s="23"/>
    </row>
    <row r="142" spans="2:12" s="3" customFormat="1" ht="12.75">
      <c r="B142" s="36"/>
      <c r="D142" s="22"/>
      <c r="F142" s="48"/>
      <c r="J142" s="22"/>
      <c r="L142" s="23"/>
    </row>
    <row r="143" spans="2:12" s="3" customFormat="1" ht="12.75">
      <c r="B143" s="36"/>
      <c r="D143" s="22"/>
      <c r="F143" s="48"/>
      <c r="J143" s="22"/>
      <c r="L143" s="23"/>
    </row>
    <row r="144" spans="2:12" s="3" customFormat="1" ht="12.75">
      <c r="B144" s="36"/>
      <c r="D144" s="22"/>
      <c r="F144" s="48"/>
      <c r="J144" s="22"/>
      <c r="L144" s="23"/>
    </row>
    <row r="145" spans="2:12" s="3" customFormat="1" ht="12.75">
      <c r="B145" s="36"/>
      <c r="D145" s="22"/>
      <c r="F145" s="48"/>
      <c r="J145" s="22"/>
      <c r="L145" s="23"/>
    </row>
    <row r="146" spans="2:12" s="3" customFormat="1" ht="12.75">
      <c r="B146" s="36"/>
      <c r="D146" s="22"/>
      <c r="F146" s="48"/>
      <c r="J146" s="22"/>
      <c r="L146" s="23"/>
    </row>
    <row r="147" spans="2:12" s="3" customFormat="1" ht="12.75">
      <c r="B147" s="36"/>
      <c r="D147" s="22"/>
      <c r="F147" s="48"/>
      <c r="J147" s="22"/>
      <c r="L147" s="23"/>
    </row>
    <row r="148" spans="2:12" s="3" customFormat="1" ht="12.75">
      <c r="B148" s="36"/>
      <c r="D148" s="22"/>
      <c r="F148" s="48"/>
      <c r="J148" s="22"/>
      <c r="L148" s="23"/>
    </row>
    <row r="149" spans="2:12" s="3" customFormat="1" ht="12.75">
      <c r="B149" s="36"/>
      <c r="D149" s="22"/>
      <c r="F149" s="48"/>
      <c r="J149" s="22"/>
      <c r="L149" s="23"/>
    </row>
    <row r="150" spans="2:12" s="3" customFormat="1" ht="12.75">
      <c r="B150" s="36"/>
      <c r="D150" s="22"/>
      <c r="F150" s="48"/>
      <c r="J150" s="22"/>
      <c r="L150" s="23"/>
    </row>
    <row r="151" spans="2:12" s="3" customFormat="1" ht="12.75">
      <c r="B151" s="36"/>
      <c r="D151" s="22"/>
      <c r="F151" s="48"/>
      <c r="J151" s="22"/>
      <c r="L151" s="23"/>
    </row>
    <row r="152" spans="2:12" s="3" customFormat="1" ht="12.75">
      <c r="B152" s="36"/>
      <c r="D152" s="22"/>
      <c r="F152" s="48"/>
      <c r="J152" s="22"/>
      <c r="L152" s="23"/>
    </row>
    <row r="153" spans="2:12" s="3" customFormat="1" ht="12.75">
      <c r="B153" s="36"/>
      <c r="D153" s="22"/>
      <c r="F153" s="48"/>
      <c r="J153" s="22"/>
      <c r="L153" s="23"/>
    </row>
    <row r="154" spans="2:12" s="3" customFormat="1" ht="12.75">
      <c r="B154" s="36"/>
      <c r="D154" s="22"/>
      <c r="F154" s="48"/>
      <c r="J154" s="22"/>
      <c r="L154" s="23"/>
    </row>
    <row r="155" spans="2:12" s="3" customFormat="1" ht="12.75">
      <c r="B155" s="36"/>
      <c r="D155" s="22"/>
      <c r="F155" s="48"/>
      <c r="J155" s="22"/>
      <c r="L155" s="23"/>
    </row>
    <row r="156" spans="2:12" s="3" customFormat="1" ht="12.75">
      <c r="B156" s="36"/>
      <c r="D156" s="22"/>
      <c r="F156" s="48"/>
      <c r="J156" s="22"/>
      <c r="L156" s="23"/>
    </row>
    <row r="157" spans="2:12" s="3" customFormat="1" ht="12.75">
      <c r="B157" s="36"/>
      <c r="D157" s="22"/>
      <c r="F157" s="48"/>
      <c r="J157" s="22"/>
      <c r="L157" s="23"/>
    </row>
    <row r="158" spans="2:12" s="3" customFormat="1" ht="12.75">
      <c r="B158" s="36"/>
      <c r="D158" s="22"/>
      <c r="F158" s="48"/>
      <c r="J158" s="22"/>
      <c r="L158" s="23"/>
    </row>
    <row r="159" spans="2:12" s="3" customFormat="1" ht="12.75">
      <c r="B159" s="36"/>
      <c r="D159" s="22"/>
      <c r="F159" s="48"/>
      <c r="J159" s="22"/>
      <c r="L159" s="23"/>
    </row>
    <row r="160" spans="2:12" s="3" customFormat="1" ht="12.75">
      <c r="B160" s="36"/>
      <c r="D160" s="22"/>
      <c r="F160" s="48"/>
      <c r="J160" s="22"/>
      <c r="L160" s="23"/>
    </row>
    <row r="161" spans="2:12" s="3" customFormat="1" ht="12.75">
      <c r="B161" s="36"/>
      <c r="D161" s="22"/>
      <c r="F161" s="48"/>
      <c r="J161" s="22"/>
      <c r="L161" s="23"/>
    </row>
    <row r="162" spans="2:12" s="3" customFormat="1" ht="12.75">
      <c r="B162" s="36"/>
      <c r="D162" s="22"/>
      <c r="F162" s="48"/>
      <c r="J162" s="22"/>
      <c r="L162" s="23"/>
    </row>
    <row r="163" spans="2:12" s="3" customFormat="1" ht="12.75">
      <c r="B163" s="36"/>
      <c r="D163" s="22"/>
      <c r="F163" s="48"/>
      <c r="J163" s="22"/>
      <c r="L163" s="23"/>
    </row>
    <row r="164" spans="2:12" s="3" customFormat="1" ht="12.75">
      <c r="B164" s="36"/>
      <c r="D164" s="22"/>
      <c r="F164" s="48"/>
      <c r="J164" s="22"/>
      <c r="L164" s="23"/>
    </row>
    <row r="165" spans="2:12" s="3" customFormat="1" ht="12.75">
      <c r="B165" s="36"/>
      <c r="D165" s="22"/>
      <c r="F165" s="48"/>
      <c r="J165" s="22"/>
      <c r="L165" s="23"/>
    </row>
    <row r="166" spans="2:12" s="3" customFormat="1" ht="12.75">
      <c r="B166" s="36"/>
      <c r="D166" s="22"/>
      <c r="F166" s="48"/>
      <c r="J166" s="22"/>
      <c r="L166" s="23"/>
    </row>
    <row r="167" spans="2:12" s="3" customFormat="1" ht="12.75">
      <c r="B167" s="36"/>
      <c r="D167" s="22"/>
      <c r="F167" s="48"/>
      <c r="J167" s="22"/>
      <c r="L167" s="23"/>
    </row>
    <row r="168" spans="2:12" s="3" customFormat="1" ht="12.75">
      <c r="B168" s="36"/>
      <c r="D168" s="22"/>
      <c r="F168" s="48"/>
      <c r="J168" s="22"/>
      <c r="L168" s="23"/>
    </row>
    <row r="169" spans="2:12" s="3" customFormat="1" ht="12.75">
      <c r="B169" s="36"/>
      <c r="D169" s="22"/>
      <c r="F169" s="48"/>
      <c r="J169" s="22"/>
      <c r="L169" s="23"/>
    </row>
    <row r="170" spans="2:12" s="3" customFormat="1" ht="12.75">
      <c r="B170" s="36"/>
      <c r="D170" s="22"/>
      <c r="F170" s="48"/>
      <c r="J170" s="22"/>
      <c r="L170" s="23"/>
    </row>
    <row r="171" spans="2:12" s="3" customFormat="1" ht="12.75">
      <c r="B171" s="36"/>
      <c r="D171" s="22"/>
      <c r="F171" s="48"/>
      <c r="J171" s="22"/>
      <c r="L171" s="23"/>
    </row>
    <row r="172" spans="2:12" s="3" customFormat="1" ht="12.75">
      <c r="B172" s="36"/>
      <c r="D172" s="22"/>
      <c r="F172" s="48"/>
      <c r="J172" s="22"/>
      <c r="L172" s="23"/>
    </row>
    <row r="173" spans="2:12" s="3" customFormat="1" ht="12.75">
      <c r="B173" s="36"/>
      <c r="D173" s="22"/>
      <c r="F173" s="48"/>
      <c r="J173" s="22"/>
      <c r="L173" s="23"/>
    </row>
    <row r="174" spans="2:12" s="3" customFormat="1" ht="12.75">
      <c r="B174" s="36"/>
      <c r="D174" s="22"/>
      <c r="F174" s="48"/>
      <c r="J174" s="22"/>
      <c r="L174" s="23"/>
    </row>
    <row r="175" spans="2:12" s="3" customFormat="1" ht="12.75">
      <c r="B175" s="36"/>
      <c r="D175" s="22"/>
      <c r="F175" s="48"/>
      <c r="J175" s="22"/>
      <c r="L175" s="23"/>
    </row>
    <row r="176" spans="2:12" s="3" customFormat="1" ht="12.75">
      <c r="B176" s="36"/>
      <c r="D176" s="22"/>
      <c r="F176" s="48"/>
      <c r="J176" s="22"/>
      <c r="L176" s="23"/>
    </row>
    <row r="177" spans="2:12" s="3" customFormat="1" ht="12.75">
      <c r="B177" s="36"/>
      <c r="D177" s="22"/>
      <c r="F177" s="48"/>
      <c r="J177" s="22"/>
      <c r="L177" s="23"/>
    </row>
    <row r="178" spans="2:12" s="3" customFormat="1" ht="12.75">
      <c r="B178" s="36"/>
      <c r="D178" s="22"/>
      <c r="F178" s="48"/>
      <c r="J178" s="22"/>
      <c r="L178" s="23"/>
    </row>
    <row r="179" spans="2:12" s="3" customFormat="1" ht="12.75">
      <c r="B179" s="36"/>
      <c r="D179" s="22"/>
      <c r="F179" s="48"/>
      <c r="J179" s="22"/>
      <c r="L179" s="23"/>
    </row>
    <row r="180" spans="2:12" s="3" customFormat="1" ht="12.75">
      <c r="B180" s="36"/>
      <c r="D180" s="22"/>
      <c r="F180" s="48"/>
      <c r="J180" s="22"/>
      <c r="L180" s="23"/>
    </row>
    <row r="181" spans="2:12" s="3" customFormat="1" ht="12.75">
      <c r="B181" s="36"/>
      <c r="D181" s="22"/>
      <c r="F181" s="48"/>
      <c r="J181" s="22"/>
      <c r="L181" s="23"/>
    </row>
    <row r="182" spans="2:12" s="3" customFormat="1" ht="12.75">
      <c r="B182" s="36"/>
      <c r="D182" s="22"/>
      <c r="F182" s="48"/>
      <c r="J182" s="22"/>
      <c r="L182" s="23"/>
    </row>
    <row r="183" spans="2:12" s="3" customFormat="1" ht="12.75">
      <c r="B183" s="36"/>
      <c r="D183" s="22"/>
      <c r="F183" s="48"/>
      <c r="J183" s="22"/>
      <c r="L183" s="23"/>
    </row>
    <row r="184" spans="2:12" s="3" customFormat="1" ht="12.75">
      <c r="B184" s="36"/>
      <c r="D184" s="22"/>
      <c r="F184" s="48"/>
      <c r="J184" s="22"/>
      <c r="L184" s="23"/>
    </row>
    <row r="185" spans="2:12" s="3" customFormat="1" ht="12.75">
      <c r="B185" s="36"/>
      <c r="D185" s="22"/>
      <c r="F185" s="48"/>
      <c r="J185" s="22"/>
      <c r="L185" s="23"/>
    </row>
    <row r="186" spans="2:12" s="3" customFormat="1" ht="12.75">
      <c r="B186" s="36"/>
      <c r="D186" s="22"/>
      <c r="F186" s="48"/>
      <c r="J186" s="22"/>
      <c r="L186" s="23"/>
    </row>
    <row r="187" spans="2:12" s="3" customFormat="1" ht="12.75">
      <c r="B187" s="36"/>
      <c r="D187" s="22"/>
      <c r="F187" s="48"/>
      <c r="J187" s="22"/>
      <c r="L187" s="23"/>
    </row>
    <row r="188" spans="2:12" s="3" customFormat="1" ht="12.75">
      <c r="B188" s="36"/>
      <c r="D188" s="22"/>
      <c r="F188" s="48"/>
      <c r="J188" s="22"/>
      <c r="L188" s="23"/>
    </row>
    <row r="189" spans="2:12" s="3" customFormat="1" ht="12.75">
      <c r="B189" s="36"/>
      <c r="D189" s="22"/>
      <c r="F189" s="48"/>
      <c r="J189" s="22"/>
      <c r="L189" s="23"/>
    </row>
    <row r="190" spans="2:12" s="3" customFormat="1" ht="12.75">
      <c r="B190" s="36"/>
      <c r="D190" s="22"/>
      <c r="F190" s="48"/>
      <c r="J190" s="22"/>
      <c r="L190" s="23"/>
    </row>
    <row r="191" spans="2:12" s="3" customFormat="1" ht="12.75">
      <c r="B191" s="36"/>
      <c r="D191" s="22"/>
      <c r="F191" s="48"/>
      <c r="J191" s="22"/>
      <c r="L191" s="23"/>
    </row>
    <row r="192" spans="2:12" s="3" customFormat="1" ht="12.75">
      <c r="B192" s="36"/>
      <c r="D192" s="22"/>
      <c r="F192" s="48"/>
      <c r="J192" s="22"/>
      <c r="L192" s="23"/>
    </row>
    <row r="193" spans="2:12" s="3" customFormat="1" ht="12.75">
      <c r="B193" s="36"/>
      <c r="D193" s="22"/>
      <c r="F193" s="48"/>
      <c r="J193" s="22"/>
      <c r="L193" s="23"/>
    </row>
    <row r="194" spans="2:12" s="3" customFormat="1" ht="12.75">
      <c r="B194" s="36"/>
      <c r="D194" s="22"/>
      <c r="F194" s="48"/>
      <c r="J194" s="22"/>
      <c r="L194" s="23"/>
    </row>
    <row r="195" spans="2:12" s="3" customFormat="1" ht="12.75">
      <c r="B195" s="36"/>
      <c r="D195" s="22"/>
      <c r="F195" s="48"/>
      <c r="J195" s="22"/>
      <c r="L195" s="23"/>
    </row>
    <row r="196" spans="2:12" s="3" customFormat="1" ht="12.75">
      <c r="B196" s="36"/>
      <c r="D196" s="22"/>
      <c r="F196" s="48"/>
      <c r="J196" s="22"/>
      <c r="L196" s="23"/>
    </row>
    <row r="197" spans="2:12" s="3" customFormat="1" ht="12.75">
      <c r="B197" s="36"/>
      <c r="D197" s="22"/>
      <c r="F197" s="48"/>
      <c r="J197" s="22"/>
      <c r="L197" s="23"/>
    </row>
    <row r="198" spans="2:12" s="3" customFormat="1" ht="12.75">
      <c r="B198" s="36"/>
      <c r="D198" s="22"/>
      <c r="F198" s="48"/>
      <c r="J198" s="22"/>
      <c r="L198" s="23"/>
    </row>
    <row r="199" spans="2:12" s="3" customFormat="1" ht="12.75">
      <c r="B199" s="36"/>
      <c r="D199" s="22"/>
      <c r="F199" s="48"/>
      <c r="J199" s="22"/>
      <c r="L199" s="23"/>
    </row>
    <row r="200" spans="2:12" s="3" customFormat="1" ht="12.75">
      <c r="B200" s="36"/>
      <c r="D200" s="22"/>
      <c r="F200" s="48"/>
      <c r="J200" s="22"/>
      <c r="L200" s="23"/>
    </row>
    <row r="201" spans="2:12" s="3" customFormat="1" ht="12.75">
      <c r="B201" s="36"/>
      <c r="D201" s="22"/>
      <c r="F201" s="48"/>
      <c r="J201" s="22"/>
      <c r="L201" s="23"/>
    </row>
    <row r="202" spans="2:12" s="3" customFormat="1" ht="12.75">
      <c r="B202" s="36"/>
      <c r="D202" s="22"/>
      <c r="F202" s="48"/>
      <c r="J202" s="22"/>
      <c r="L202" s="23"/>
    </row>
    <row r="203" spans="2:12" s="3" customFormat="1" ht="12.75">
      <c r="B203" s="36"/>
      <c r="D203" s="22"/>
      <c r="F203" s="48"/>
      <c r="J203" s="22"/>
      <c r="L203" s="23"/>
    </row>
    <row r="204" spans="2:12" s="3" customFormat="1" ht="12.75">
      <c r="B204" s="36"/>
      <c r="D204" s="22"/>
      <c r="F204" s="48"/>
      <c r="J204" s="22"/>
      <c r="L204" s="23"/>
    </row>
    <row r="205" spans="2:12" s="3" customFormat="1" ht="12.75">
      <c r="B205" s="36"/>
      <c r="D205" s="22"/>
      <c r="F205" s="48"/>
      <c r="J205" s="22"/>
      <c r="L205" s="23"/>
    </row>
    <row r="206" spans="2:12" s="3" customFormat="1" ht="12.75">
      <c r="B206" s="36"/>
      <c r="D206" s="22"/>
      <c r="F206" s="48"/>
      <c r="J206" s="22"/>
      <c r="L206" s="23"/>
    </row>
    <row r="207" spans="2:12" s="3" customFormat="1" ht="12.75">
      <c r="B207" s="36"/>
      <c r="D207" s="22"/>
      <c r="F207" s="48"/>
      <c r="J207" s="22"/>
      <c r="L207" s="23"/>
    </row>
    <row r="208" spans="2:12" s="3" customFormat="1" ht="12.75">
      <c r="B208" s="36"/>
      <c r="D208" s="22"/>
      <c r="F208" s="48"/>
      <c r="J208" s="22"/>
      <c r="L208" s="23"/>
    </row>
    <row r="209" spans="2:12" s="3" customFormat="1" ht="12.75">
      <c r="B209" s="36"/>
      <c r="D209" s="22"/>
      <c r="F209" s="48"/>
      <c r="J209" s="22"/>
      <c r="L209" s="23"/>
    </row>
    <row r="210" spans="2:12" s="3" customFormat="1" ht="12.75">
      <c r="B210" s="36"/>
      <c r="D210" s="22"/>
      <c r="F210" s="48"/>
      <c r="J210" s="22"/>
      <c r="L210" s="23"/>
    </row>
    <row r="211" spans="2:12" s="3" customFormat="1" ht="12.75">
      <c r="B211" s="36"/>
      <c r="D211" s="22"/>
      <c r="F211" s="48"/>
      <c r="J211" s="22"/>
      <c r="L211" s="23"/>
    </row>
    <row r="212" spans="2:12" s="3" customFormat="1" ht="12.75">
      <c r="B212" s="36"/>
      <c r="D212" s="22"/>
      <c r="F212" s="48"/>
      <c r="J212" s="22"/>
      <c r="L212" s="23"/>
    </row>
    <row r="213" spans="2:12" s="3" customFormat="1" ht="12.75">
      <c r="B213" s="36"/>
      <c r="D213" s="22"/>
      <c r="F213" s="48"/>
      <c r="J213" s="22"/>
      <c r="L213" s="23"/>
    </row>
    <row r="214" spans="2:12" s="3" customFormat="1" ht="12.75">
      <c r="B214" s="36"/>
      <c r="D214" s="22"/>
      <c r="F214" s="48"/>
      <c r="J214" s="22"/>
      <c r="L214" s="23"/>
    </row>
    <row r="215" spans="2:12" s="3" customFormat="1" ht="12.75">
      <c r="B215" s="36"/>
      <c r="D215" s="22"/>
      <c r="F215" s="48"/>
      <c r="J215" s="22"/>
      <c r="L215" s="23"/>
    </row>
    <row r="216" spans="2:12" s="3" customFormat="1" ht="12.75">
      <c r="B216" s="36"/>
      <c r="D216" s="22"/>
      <c r="F216" s="48"/>
      <c r="J216" s="22"/>
      <c r="L216" s="23"/>
    </row>
    <row r="217" spans="2:12" s="3" customFormat="1" ht="12.75">
      <c r="B217" s="36"/>
      <c r="D217" s="22"/>
      <c r="F217" s="48"/>
      <c r="J217" s="22"/>
      <c r="L217" s="23"/>
    </row>
    <row r="218" spans="2:12" s="3" customFormat="1" ht="12.75">
      <c r="B218" s="36"/>
      <c r="D218" s="22"/>
      <c r="F218" s="48"/>
      <c r="J218" s="22"/>
      <c r="L218" s="23"/>
    </row>
    <row r="219" spans="2:12" s="3" customFormat="1" ht="12.75">
      <c r="B219" s="36"/>
      <c r="D219" s="22"/>
      <c r="F219" s="48"/>
      <c r="J219" s="22"/>
      <c r="L219" s="23"/>
    </row>
    <row r="220" spans="2:12" s="3" customFormat="1" ht="12.75">
      <c r="B220" s="36"/>
      <c r="D220" s="22"/>
      <c r="F220" s="48"/>
      <c r="J220" s="22"/>
      <c r="L220" s="23"/>
    </row>
    <row r="221" spans="2:12" s="3" customFormat="1" ht="12.75">
      <c r="B221" s="36"/>
      <c r="D221" s="22"/>
      <c r="F221" s="48"/>
      <c r="J221" s="22"/>
      <c r="L221" s="23"/>
    </row>
    <row r="222" spans="2:12" s="3" customFormat="1" ht="12.75">
      <c r="B222" s="36"/>
      <c r="D222" s="22"/>
      <c r="F222" s="48"/>
      <c r="J222" s="22"/>
      <c r="L222" s="23"/>
    </row>
    <row r="223" spans="2:12" s="3" customFormat="1" ht="12.75">
      <c r="B223" s="36"/>
      <c r="D223" s="22"/>
      <c r="F223" s="48"/>
      <c r="J223" s="22"/>
      <c r="L223" s="23"/>
    </row>
    <row r="224" spans="2:12" s="3" customFormat="1" ht="12.75">
      <c r="B224" s="36"/>
      <c r="D224" s="22"/>
      <c r="F224" s="48"/>
      <c r="J224" s="22"/>
      <c r="L224" s="23"/>
    </row>
    <row r="225" spans="2:12" s="3" customFormat="1" ht="12.75">
      <c r="B225" s="36"/>
      <c r="D225" s="22"/>
      <c r="F225" s="48"/>
      <c r="J225" s="22"/>
      <c r="L225" s="23"/>
    </row>
    <row r="226" spans="2:12" s="3" customFormat="1" ht="12.75">
      <c r="B226" s="36"/>
      <c r="D226" s="22"/>
      <c r="F226" s="48"/>
      <c r="J226" s="22"/>
      <c r="L226" s="23"/>
    </row>
    <row r="227" spans="2:12" s="3" customFormat="1" ht="12.75">
      <c r="B227" s="36"/>
      <c r="D227" s="22"/>
      <c r="F227" s="48"/>
      <c r="J227" s="22"/>
      <c r="L227" s="23"/>
    </row>
    <row r="228" spans="2:12" s="3" customFormat="1" ht="12.75">
      <c r="B228" s="36"/>
      <c r="D228" s="22"/>
      <c r="F228" s="48"/>
      <c r="J228" s="22"/>
      <c r="L228" s="23"/>
    </row>
    <row r="229" spans="2:12" s="3" customFormat="1" ht="12.75">
      <c r="B229" s="36"/>
      <c r="D229" s="22"/>
      <c r="F229" s="48"/>
      <c r="J229" s="22"/>
      <c r="L229" s="23"/>
    </row>
    <row r="230" spans="2:12" s="3" customFormat="1" ht="12.75">
      <c r="B230" s="36"/>
      <c r="D230" s="22"/>
      <c r="F230" s="48"/>
      <c r="J230" s="22"/>
      <c r="L230" s="23"/>
    </row>
    <row r="231" spans="2:12" s="3" customFormat="1" ht="12.75">
      <c r="B231" s="36"/>
      <c r="D231" s="22"/>
      <c r="F231" s="48"/>
      <c r="J231" s="22"/>
      <c r="L231" s="23"/>
    </row>
    <row r="232" spans="2:12" s="3" customFormat="1" ht="12.75">
      <c r="B232" s="36"/>
      <c r="D232" s="22"/>
      <c r="F232" s="48"/>
      <c r="J232" s="22"/>
      <c r="L232" s="23"/>
    </row>
    <row r="233" spans="2:12" s="3" customFormat="1" ht="12.75">
      <c r="B233" s="36"/>
      <c r="D233" s="22"/>
      <c r="F233" s="48"/>
      <c r="J233" s="22"/>
      <c r="L233" s="23"/>
    </row>
    <row r="234" spans="2:12" s="3" customFormat="1" ht="12.75">
      <c r="B234" s="36"/>
      <c r="D234" s="22"/>
      <c r="F234" s="48"/>
      <c r="J234" s="22"/>
      <c r="L234" s="23"/>
    </row>
    <row r="235" spans="2:12" s="3" customFormat="1" ht="12.75">
      <c r="B235" s="36"/>
      <c r="D235" s="22"/>
      <c r="F235" s="48"/>
      <c r="J235" s="22"/>
      <c r="L235" s="23"/>
    </row>
    <row r="236" spans="2:12" s="3" customFormat="1" ht="12.75">
      <c r="B236" s="36"/>
      <c r="D236" s="22"/>
      <c r="F236" s="48"/>
      <c r="J236" s="22"/>
      <c r="L236" s="23"/>
    </row>
    <row r="237" spans="2:12" s="3" customFormat="1" ht="12.75">
      <c r="B237" s="36"/>
      <c r="D237" s="22"/>
      <c r="F237" s="48"/>
      <c r="J237" s="22"/>
      <c r="L237" s="23"/>
    </row>
    <row r="238" spans="2:12" s="3" customFormat="1" ht="12.75">
      <c r="B238" s="36"/>
      <c r="D238" s="22"/>
      <c r="F238" s="48"/>
      <c r="J238" s="22"/>
      <c r="L238" s="23"/>
    </row>
    <row r="239" spans="2:12" s="3" customFormat="1" ht="12.75">
      <c r="B239" s="36"/>
      <c r="D239" s="22"/>
      <c r="F239" s="48"/>
      <c r="J239" s="22"/>
      <c r="L239" s="23"/>
    </row>
    <row r="240" spans="2:12" s="3" customFormat="1" ht="12.75">
      <c r="B240" s="36"/>
      <c r="D240" s="22"/>
      <c r="F240" s="48"/>
      <c r="J240" s="22"/>
      <c r="L240" s="23"/>
    </row>
    <row r="241" spans="2:12" s="3" customFormat="1" ht="12.75">
      <c r="B241" s="36"/>
      <c r="D241" s="22"/>
      <c r="F241" s="48"/>
      <c r="J241" s="22"/>
      <c r="L241" s="23"/>
    </row>
    <row r="242" spans="2:12" s="3" customFormat="1" ht="12.75">
      <c r="B242" s="36"/>
      <c r="D242" s="22"/>
      <c r="F242" s="48"/>
      <c r="J242" s="22"/>
      <c r="L242" s="23"/>
    </row>
    <row r="243" spans="2:12" s="3" customFormat="1" ht="12.75">
      <c r="B243" s="36"/>
      <c r="D243" s="22"/>
      <c r="F243" s="48"/>
      <c r="J243" s="22"/>
      <c r="L243" s="23"/>
    </row>
    <row r="244" spans="2:12" s="3" customFormat="1" ht="12.75">
      <c r="B244" s="36"/>
      <c r="D244" s="22"/>
      <c r="F244" s="48"/>
      <c r="J244" s="22"/>
      <c r="L244" s="23"/>
    </row>
    <row r="245" spans="2:12" s="3" customFormat="1" ht="12.75">
      <c r="B245" s="36"/>
      <c r="D245" s="22"/>
      <c r="F245" s="48"/>
      <c r="J245" s="22"/>
      <c r="L245" s="23"/>
    </row>
    <row r="246" spans="2:12" s="3" customFormat="1" ht="12.75">
      <c r="B246" s="36"/>
      <c r="D246" s="22"/>
      <c r="F246" s="48"/>
      <c r="J246" s="22"/>
      <c r="L246" s="23"/>
    </row>
    <row r="247" spans="2:12" s="3" customFormat="1" ht="12.75">
      <c r="B247" s="36"/>
      <c r="D247" s="22"/>
      <c r="F247" s="48"/>
      <c r="J247" s="22"/>
      <c r="L247" s="23"/>
    </row>
    <row r="248" spans="2:12" s="3" customFormat="1" ht="12.75">
      <c r="B248" s="36"/>
      <c r="D248" s="22"/>
      <c r="F248" s="48"/>
      <c r="J248" s="22"/>
      <c r="L248" s="23"/>
    </row>
    <row r="249" spans="2:12" s="3" customFormat="1" ht="12.75">
      <c r="B249" s="36"/>
      <c r="D249" s="22"/>
      <c r="F249" s="48"/>
      <c r="J249" s="22"/>
      <c r="L249" s="23"/>
    </row>
    <row r="250" spans="2:12" s="3" customFormat="1" ht="12.75">
      <c r="B250" s="36"/>
      <c r="D250" s="22"/>
      <c r="F250" s="48"/>
      <c r="J250" s="22"/>
      <c r="L250" s="23"/>
    </row>
    <row r="251" spans="2:12" s="3" customFormat="1" ht="12.75">
      <c r="B251" s="36"/>
      <c r="D251" s="22"/>
      <c r="F251" s="48"/>
      <c r="J251" s="22"/>
      <c r="L251" s="23"/>
    </row>
    <row r="252" spans="2:12" s="3" customFormat="1" ht="12.75">
      <c r="B252" s="36"/>
      <c r="D252" s="22"/>
      <c r="F252" s="48"/>
      <c r="J252" s="22"/>
      <c r="L252" s="23"/>
    </row>
    <row r="253" spans="2:12" s="3" customFormat="1" ht="12.75">
      <c r="B253" s="36"/>
      <c r="D253" s="22"/>
      <c r="F253" s="48"/>
      <c r="J253" s="22"/>
      <c r="L253" s="23"/>
    </row>
    <row r="254" spans="2:12" s="3" customFormat="1" ht="12.75">
      <c r="B254" s="36"/>
      <c r="D254" s="22"/>
      <c r="F254" s="48"/>
      <c r="J254" s="22"/>
      <c r="L254" s="23"/>
    </row>
    <row r="255" spans="2:12" s="3" customFormat="1" ht="12.75">
      <c r="B255" s="36"/>
      <c r="D255" s="22"/>
      <c r="F255" s="48"/>
      <c r="J255" s="22"/>
      <c r="L255" s="23"/>
    </row>
    <row r="256" spans="2:12" s="3" customFormat="1" ht="12.75">
      <c r="B256" s="36"/>
      <c r="D256" s="22"/>
      <c r="F256" s="48"/>
      <c r="J256" s="22"/>
      <c r="L256" s="23"/>
    </row>
    <row r="257" spans="2:12" s="3" customFormat="1" ht="12.75">
      <c r="B257" s="36"/>
      <c r="D257" s="22"/>
      <c r="F257" s="48"/>
      <c r="J257" s="22"/>
      <c r="L257" s="23"/>
    </row>
    <row r="258" spans="2:12" s="3" customFormat="1" ht="12.75">
      <c r="B258" s="36"/>
      <c r="D258" s="22"/>
      <c r="F258" s="48"/>
      <c r="J258" s="22"/>
      <c r="L258" s="23"/>
    </row>
    <row r="259" spans="2:12" s="3" customFormat="1" ht="12.75">
      <c r="B259" s="36"/>
      <c r="D259" s="22"/>
      <c r="F259" s="48"/>
      <c r="J259" s="22"/>
      <c r="L259" s="23"/>
    </row>
    <row r="260" spans="2:12" s="3" customFormat="1" ht="12.75">
      <c r="B260" s="36"/>
      <c r="D260" s="22"/>
      <c r="F260" s="48"/>
      <c r="J260" s="22"/>
      <c r="L260" s="23"/>
    </row>
    <row r="261" spans="2:12" s="3" customFormat="1" ht="12.75">
      <c r="B261" s="36"/>
      <c r="D261" s="22"/>
      <c r="F261" s="48"/>
      <c r="J261" s="22"/>
      <c r="L261" s="23"/>
    </row>
    <row r="262" spans="2:12" s="3" customFormat="1" ht="12.75">
      <c r="B262" s="36"/>
      <c r="D262" s="22"/>
      <c r="F262" s="48"/>
      <c r="J262" s="22"/>
      <c r="L262" s="23"/>
    </row>
    <row r="263" spans="2:12" s="3" customFormat="1" ht="12.75">
      <c r="B263" s="36"/>
      <c r="D263" s="22"/>
      <c r="F263" s="48"/>
      <c r="J263" s="22"/>
      <c r="L263" s="23"/>
    </row>
    <row r="264" spans="2:12" s="3" customFormat="1" ht="12.75">
      <c r="B264" s="36"/>
      <c r="D264" s="22"/>
      <c r="F264" s="48"/>
      <c r="J264" s="22"/>
      <c r="L264" s="23"/>
    </row>
    <row r="265" spans="2:12" s="3" customFormat="1" ht="12.75">
      <c r="B265" s="36"/>
      <c r="D265" s="22"/>
      <c r="F265" s="48"/>
      <c r="J265" s="22"/>
      <c r="L265" s="23"/>
    </row>
    <row r="266" spans="2:12" s="3" customFormat="1" ht="12.75">
      <c r="B266" s="36"/>
      <c r="D266" s="22"/>
      <c r="F266" s="48"/>
      <c r="J266" s="22"/>
      <c r="L266" s="23"/>
    </row>
    <row r="267" spans="2:12" s="3" customFormat="1" ht="12.75">
      <c r="B267" s="36"/>
      <c r="D267" s="22"/>
      <c r="F267" s="48"/>
      <c r="J267" s="22"/>
      <c r="L267" s="23"/>
    </row>
    <row r="268" spans="2:12" s="3" customFormat="1" ht="12.75">
      <c r="B268" s="36"/>
      <c r="D268" s="22"/>
      <c r="F268" s="48"/>
      <c r="J268" s="22"/>
      <c r="L268" s="23"/>
    </row>
    <row r="269" spans="2:12" s="3" customFormat="1" ht="12.75">
      <c r="B269" s="36"/>
      <c r="D269" s="22"/>
      <c r="F269" s="48"/>
      <c r="J269" s="22"/>
      <c r="L269" s="23"/>
    </row>
    <row r="270" spans="2:12" s="3" customFormat="1" ht="12.75">
      <c r="B270" s="36"/>
      <c r="D270" s="22"/>
      <c r="F270" s="48"/>
      <c r="J270" s="22"/>
      <c r="L270" s="23"/>
    </row>
    <row r="271" spans="2:12" s="3" customFormat="1" ht="12.75">
      <c r="B271" s="36"/>
      <c r="D271" s="22"/>
      <c r="F271" s="48"/>
      <c r="J271" s="22"/>
      <c r="L271" s="23"/>
    </row>
    <row r="272" spans="2:12" s="3" customFormat="1" ht="12.75">
      <c r="B272" s="36"/>
      <c r="D272" s="22"/>
      <c r="F272" s="48"/>
      <c r="J272" s="22"/>
      <c r="L272" s="23"/>
    </row>
    <row r="273" spans="2:12" s="3" customFormat="1" ht="12.75">
      <c r="B273" s="36"/>
      <c r="D273" s="22"/>
      <c r="F273" s="48"/>
      <c r="J273" s="22"/>
      <c r="L273" s="23"/>
    </row>
    <row r="274" spans="2:12" s="3" customFormat="1" ht="12.75">
      <c r="B274" s="36"/>
      <c r="D274" s="22"/>
      <c r="F274" s="48"/>
      <c r="J274" s="22"/>
      <c r="L274" s="23"/>
    </row>
    <row r="275" spans="2:12" s="3" customFormat="1" ht="12.75">
      <c r="B275" s="36"/>
      <c r="D275" s="22"/>
      <c r="F275" s="48"/>
      <c r="J275" s="22"/>
      <c r="L275" s="23"/>
    </row>
    <row r="276" spans="2:12" s="3" customFormat="1" ht="12.75">
      <c r="B276" s="36"/>
      <c r="D276" s="22"/>
      <c r="F276" s="48"/>
      <c r="J276" s="22"/>
      <c r="L276" s="23"/>
    </row>
    <row r="277" spans="2:12" s="3" customFormat="1" ht="12.75">
      <c r="B277" s="36"/>
      <c r="D277" s="22"/>
      <c r="F277" s="48"/>
      <c r="J277" s="22"/>
      <c r="L277" s="23"/>
    </row>
    <row r="278" spans="2:12" s="3" customFormat="1" ht="12.75">
      <c r="B278" s="36"/>
      <c r="D278" s="22"/>
      <c r="F278" s="48"/>
      <c r="J278" s="22"/>
      <c r="L278" s="23"/>
    </row>
    <row r="279" spans="2:12" s="3" customFormat="1" ht="12.75">
      <c r="B279" s="36"/>
      <c r="D279" s="22"/>
      <c r="F279" s="48"/>
      <c r="J279" s="22"/>
      <c r="L279" s="23"/>
    </row>
    <row r="280" spans="2:12" s="3" customFormat="1" ht="12.75">
      <c r="B280" s="36"/>
      <c r="D280" s="22"/>
      <c r="F280" s="48"/>
      <c r="J280" s="22"/>
      <c r="L280" s="23"/>
    </row>
    <row r="281" spans="2:12" s="3" customFormat="1" ht="12.75">
      <c r="B281" s="36"/>
      <c r="D281" s="22"/>
      <c r="F281" s="48"/>
      <c r="J281" s="22"/>
      <c r="L281" s="23"/>
    </row>
    <row r="282" spans="2:12" s="3" customFormat="1" ht="12.75">
      <c r="B282" s="36"/>
      <c r="D282" s="22"/>
      <c r="F282" s="48"/>
      <c r="J282" s="22"/>
      <c r="L282" s="23"/>
    </row>
    <row r="283" spans="2:12" s="3" customFormat="1" ht="12.75">
      <c r="B283" s="36"/>
      <c r="D283" s="22"/>
      <c r="F283" s="48"/>
      <c r="J283" s="22"/>
      <c r="L283" s="23"/>
    </row>
    <row r="284" spans="2:12" s="3" customFormat="1" ht="12.75">
      <c r="B284" s="36"/>
      <c r="D284" s="22"/>
      <c r="F284" s="48"/>
      <c r="J284" s="22"/>
      <c r="L284" s="23"/>
    </row>
    <row r="285" spans="2:12" s="3" customFormat="1" ht="12.75">
      <c r="B285" s="36"/>
      <c r="D285" s="22"/>
      <c r="F285" s="48"/>
      <c r="J285" s="22"/>
      <c r="L285" s="23"/>
    </row>
    <row r="286" spans="2:12" s="3" customFormat="1" ht="12.75">
      <c r="B286" s="36"/>
      <c r="D286" s="22"/>
      <c r="F286" s="48"/>
      <c r="J286" s="22"/>
      <c r="L286" s="23"/>
    </row>
    <row r="287" spans="2:12" s="3" customFormat="1" ht="12.75">
      <c r="B287" s="36"/>
      <c r="D287" s="22"/>
      <c r="F287" s="48"/>
      <c r="J287" s="22"/>
      <c r="L287" s="23"/>
    </row>
    <row r="288" spans="2:12" s="3" customFormat="1" ht="12.75">
      <c r="B288" s="36"/>
      <c r="D288" s="22"/>
      <c r="F288" s="48"/>
      <c r="J288" s="22"/>
      <c r="L288" s="23"/>
    </row>
    <row r="289" spans="2:12" s="3" customFormat="1" ht="12.75">
      <c r="B289" s="36"/>
      <c r="D289" s="22"/>
      <c r="F289" s="48"/>
      <c r="J289" s="22"/>
      <c r="L289" s="23"/>
    </row>
    <row r="290" spans="2:12" s="3" customFormat="1" ht="12.75">
      <c r="B290" s="36"/>
      <c r="D290" s="22"/>
      <c r="F290" s="48"/>
      <c r="J290" s="22"/>
      <c r="L290" s="23"/>
    </row>
    <row r="291" spans="2:12" s="3" customFormat="1" ht="12.75">
      <c r="B291" s="36"/>
      <c r="D291" s="22"/>
      <c r="F291" s="48"/>
      <c r="J291" s="22"/>
      <c r="L291" s="23"/>
    </row>
    <row r="292" spans="2:12" s="3" customFormat="1" ht="12.75">
      <c r="B292" s="36"/>
      <c r="D292" s="22"/>
      <c r="F292" s="48"/>
      <c r="J292" s="22"/>
      <c r="L292" s="23"/>
    </row>
    <row r="293" spans="2:12" s="3" customFormat="1" ht="12.75">
      <c r="B293" s="36"/>
      <c r="D293" s="22"/>
      <c r="F293" s="48"/>
      <c r="J293" s="22"/>
      <c r="L293" s="23"/>
    </row>
    <row r="294" spans="2:12" s="3" customFormat="1" ht="12.75">
      <c r="B294" s="36"/>
      <c r="D294" s="22"/>
      <c r="F294" s="48"/>
      <c r="J294" s="22"/>
      <c r="L294" s="23"/>
    </row>
    <row r="295" spans="2:12" s="3" customFormat="1" ht="12.75">
      <c r="B295" s="36"/>
      <c r="D295" s="22"/>
      <c r="F295" s="48"/>
      <c r="J295" s="22"/>
      <c r="L295" s="23"/>
    </row>
    <row r="296" spans="2:12" s="3" customFormat="1" ht="12.75">
      <c r="B296" s="36"/>
      <c r="D296" s="22"/>
      <c r="F296" s="48"/>
      <c r="J296" s="22"/>
      <c r="L296" s="23"/>
    </row>
    <row r="297" spans="2:12" s="3" customFormat="1" ht="12.75">
      <c r="B297" s="36"/>
      <c r="D297" s="22"/>
      <c r="F297" s="48"/>
      <c r="J297" s="22"/>
      <c r="L297" s="23"/>
    </row>
    <row r="298" spans="2:12" s="3" customFormat="1" ht="12.75">
      <c r="B298" s="36"/>
      <c r="D298" s="22"/>
      <c r="F298" s="48"/>
      <c r="J298" s="22"/>
      <c r="L298" s="23"/>
    </row>
    <row r="299" spans="2:12" s="3" customFormat="1" ht="12.75">
      <c r="B299" s="36"/>
      <c r="D299" s="22"/>
      <c r="F299" s="48"/>
      <c r="J299" s="22"/>
      <c r="L299" s="23"/>
    </row>
    <row r="300" spans="2:12" s="3" customFormat="1" ht="12.75">
      <c r="B300" s="36"/>
      <c r="D300" s="22"/>
      <c r="F300" s="48"/>
      <c r="J300" s="22"/>
      <c r="L300" s="23"/>
    </row>
    <row r="301" spans="2:12" s="3" customFormat="1" ht="12.75">
      <c r="B301" s="36"/>
      <c r="D301" s="22"/>
      <c r="F301" s="48"/>
      <c r="J301" s="22"/>
      <c r="L301" s="23"/>
    </row>
    <row r="302" spans="2:12" s="3" customFormat="1" ht="12.75">
      <c r="B302" s="36"/>
      <c r="D302" s="22"/>
      <c r="F302" s="48"/>
      <c r="J302" s="22"/>
      <c r="L302" s="23"/>
    </row>
    <row r="303" spans="2:12" s="3" customFormat="1" ht="12.75">
      <c r="B303" s="36"/>
      <c r="D303" s="22"/>
      <c r="F303" s="48"/>
      <c r="J303" s="22"/>
      <c r="L303" s="23"/>
    </row>
    <row r="304" spans="2:12" s="3" customFormat="1" ht="12.75">
      <c r="B304" s="36"/>
      <c r="D304" s="22"/>
      <c r="F304" s="48"/>
      <c r="J304" s="22"/>
      <c r="L304" s="23"/>
    </row>
    <row r="305" spans="2:12" s="3" customFormat="1" ht="12.75">
      <c r="B305" s="36"/>
      <c r="D305" s="22"/>
      <c r="F305" s="48"/>
      <c r="J305" s="22"/>
      <c r="L305" s="23"/>
    </row>
    <row r="306" spans="2:12" s="3" customFormat="1" ht="12.75">
      <c r="B306" s="36"/>
      <c r="D306" s="22"/>
      <c r="F306" s="48"/>
      <c r="J306" s="22"/>
      <c r="L306" s="23"/>
    </row>
    <row r="307" spans="2:12" s="3" customFormat="1" ht="12.75">
      <c r="B307" s="36"/>
      <c r="D307" s="22"/>
      <c r="F307" s="48"/>
      <c r="J307" s="22"/>
      <c r="L307" s="23"/>
    </row>
    <row r="308" spans="2:12" s="3" customFormat="1" ht="12.75">
      <c r="B308" s="36"/>
      <c r="D308" s="22"/>
      <c r="F308" s="48"/>
      <c r="J308" s="22"/>
      <c r="L308" s="23"/>
    </row>
    <row r="309" spans="2:12" s="3" customFormat="1" ht="12.75">
      <c r="B309" s="36"/>
      <c r="D309" s="22"/>
      <c r="F309" s="48"/>
      <c r="J309" s="22"/>
      <c r="L309" s="23"/>
    </row>
    <row r="310" spans="2:12" s="3" customFormat="1" ht="12.75">
      <c r="B310" s="36"/>
      <c r="D310" s="22"/>
      <c r="F310" s="48"/>
      <c r="J310" s="22"/>
      <c r="L310" s="23"/>
    </row>
    <row r="311" spans="2:12" s="3" customFormat="1" ht="12.75">
      <c r="B311" s="36"/>
      <c r="D311" s="22"/>
      <c r="F311" s="48"/>
      <c r="J311" s="22"/>
      <c r="L311" s="23"/>
    </row>
    <row r="312" spans="2:12" s="3" customFormat="1" ht="12.75">
      <c r="B312" s="36"/>
      <c r="D312" s="22"/>
      <c r="F312" s="48"/>
      <c r="J312" s="22"/>
      <c r="L312" s="23"/>
    </row>
    <row r="313" spans="2:12" s="3" customFormat="1" ht="12.75">
      <c r="B313" s="36"/>
      <c r="D313" s="22"/>
      <c r="F313" s="48"/>
      <c r="J313" s="22"/>
      <c r="L313" s="23"/>
    </row>
    <row r="314" spans="2:12" s="3" customFormat="1" ht="12.75">
      <c r="B314" s="36"/>
      <c r="D314" s="22"/>
      <c r="F314" s="48"/>
      <c r="J314" s="22"/>
      <c r="L314" s="23"/>
    </row>
    <row r="315" spans="2:12" s="3" customFormat="1" ht="12.75">
      <c r="B315" s="36"/>
      <c r="D315" s="22"/>
      <c r="F315" s="48"/>
      <c r="J315" s="22"/>
      <c r="L315" s="23"/>
    </row>
    <row r="316" spans="2:12" s="3" customFormat="1" ht="12.75">
      <c r="B316" s="36"/>
      <c r="D316" s="22"/>
      <c r="F316" s="48"/>
      <c r="J316" s="22"/>
      <c r="L316" s="23"/>
    </row>
    <row r="317" spans="2:12" s="3" customFormat="1" ht="12.75">
      <c r="B317" s="36"/>
      <c r="D317" s="22"/>
      <c r="F317" s="48"/>
      <c r="J317" s="22"/>
      <c r="L317" s="23"/>
    </row>
    <row r="318" spans="2:12" s="3" customFormat="1" ht="12.75">
      <c r="B318" s="36"/>
      <c r="D318" s="22"/>
      <c r="F318" s="48"/>
      <c r="J318" s="22"/>
      <c r="L318" s="23"/>
    </row>
    <row r="319" spans="2:12" s="3" customFormat="1" ht="12.75">
      <c r="B319" s="36"/>
      <c r="D319" s="22"/>
      <c r="F319" s="48"/>
      <c r="J319" s="22"/>
      <c r="L319" s="23"/>
    </row>
    <row r="320" spans="2:12" s="3" customFormat="1" ht="12.75">
      <c r="B320" s="36"/>
      <c r="D320" s="22"/>
      <c r="F320" s="48"/>
      <c r="J320" s="22"/>
      <c r="L320" s="23"/>
    </row>
    <row r="321" spans="2:12" s="3" customFormat="1" ht="12.75">
      <c r="B321" s="36"/>
      <c r="D321" s="22"/>
      <c r="F321" s="48"/>
      <c r="J321" s="22"/>
      <c r="L321" s="23"/>
    </row>
    <row r="322" spans="2:12" s="3" customFormat="1" ht="12.75">
      <c r="B322" s="36"/>
      <c r="D322" s="22"/>
      <c r="F322" s="48"/>
      <c r="J322" s="22"/>
      <c r="L322" s="23"/>
    </row>
    <row r="323" spans="2:12" s="3" customFormat="1" ht="12.75">
      <c r="B323" s="36"/>
      <c r="D323" s="22"/>
      <c r="F323" s="48"/>
      <c r="J323" s="22"/>
      <c r="L323" s="23"/>
    </row>
    <row r="324" spans="2:12" s="3" customFormat="1" ht="12.75">
      <c r="B324" s="36"/>
      <c r="D324" s="22"/>
      <c r="F324" s="48"/>
      <c r="J324" s="22"/>
      <c r="L324" s="23"/>
    </row>
    <row r="325" spans="2:12" s="3" customFormat="1" ht="12.75">
      <c r="B325" s="36"/>
      <c r="D325" s="22"/>
      <c r="F325" s="48"/>
      <c r="J325" s="22"/>
      <c r="L325" s="23"/>
    </row>
    <row r="326" spans="2:12" s="3" customFormat="1" ht="12.75">
      <c r="B326" s="36"/>
      <c r="D326" s="22"/>
      <c r="F326" s="48"/>
      <c r="J326" s="22"/>
      <c r="L326" s="23"/>
    </row>
    <row r="327" spans="2:12" s="3" customFormat="1" ht="12.75">
      <c r="B327" s="36"/>
      <c r="D327" s="22"/>
      <c r="F327" s="48"/>
      <c r="J327" s="22"/>
      <c r="L327" s="23"/>
    </row>
    <row r="328" spans="2:12" s="3" customFormat="1" ht="12.75">
      <c r="B328" s="36"/>
      <c r="D328" s="22"/>
      <c r="F328" s="48"/>
      <c r="J328" s="22"/>
      <c r="L328" s="23"/>
    </row>
    <row r="329" spans="2:12" s="3" customFormat="1" ht="12.75">
      <c r="B329" s="36"/>
      <c r="D329" s="22"/>
      <c r="F329" s="48"/>
      <c r="J329" s="22"/>
      <c r="L329" s="23"/>
    </row>
    <row r="330" spans="2:12" s="3" customFormat="1" ht="12.75">
      <c r="B330" s="36"/>
      <c r="D330" s="22"/>
      <c r="F330" s="48"/>
      <c r="J330" s="22"/>
      <c r="L330" s="23"/>
    </row>
    <row r="331" spans="2:12" s="3" customFormat="1" ht="12.75">
      <c r="B331" s="36"/>
      <c r="D331" s="22"/>
      <c r="F331" s="48"/>
      <c r="J331" s="22"/>
      <c r="L331" s="23"/>
    </row>
    <row r="332" spans="2:12" s="3" customFormat="1" ht="12.75">
      <c r="B332" s="36"/>
      <c r="D332" s="22"/>
      <c r="F332" s="48"/>
      <c r="J332" s="22"/>
      <c r="L332" s="23"/>
    </row>
    <row r="333" spans="2:12" s="3" customFormat="1" ht="12.75">
      <c r="B333" s="36"/>
      <c r="D333" s="22"/>
      <c r="F333" s="48"/>
      <c r="J333" s="22"/>
      <c r="L333" s="23"/>
    </row>
    <row r="334" spans="2:12" s="3" customFormat="1" ht="12.75">
      <c r="B334" s="36"/>
      <c r="D334" s="22"/>
      <c r="F334" s="48"/>
      <c r="J334" s="22"/>
      <c r="L334" s="23"/>
    </row>
    <row r="335" spans="2:12" s="3" customFormat="1" ht="12.75">
      <c r="B335" s="36"/>
      <c r="D335" s="22"/>
      <c r="F335" s="48"/>
      <c r="J335" s="22"/>
      <c r="L335" s="23"/>
    </row>
    <row r="336" spans="2:12" s="3" customFormat="1" ht="12.75">
      <c r="B336" s="36"/>
      <c r="D336" s="22"/>
      <c r="F336" s="48"/>
      <c r="J336" s="22"/>
      <c r="L336" s="23"/>
    </row>
    <row r="337" spans="2:12" s="3" customFormat="1" ht="12.75">
      <c r="B337" s="36"/>
      <c r="D337" s="22"/>
      <c r="F337" s="48"/>
      <c r="J337" s="22"/>
      <c r="L337" s="23"/>
    </row>
    <row r="338" spans="2:12" s="3" customFormat="1" ht="12.75">
      <c r="B338" s="36"/>
      <c r="D338" s="22"/>
      <c r="F338" s="48"/>
      <c r="J338" s="22"/>
      <c r="L338" s="23"/>
    </row>
    <row r="339" spans="2:12" s="3" customFormat="1" ht="12.75">
      <c r="B339" s="36"/>
      <c r="D339" s="22"/>
      <c r="F339" s="48"/>
      <c r="J339" s="22"/>
      <c r="L339" s="23"/>
    </row>
    <row r="340" spans="2:12" s="3" customFormat="1" ht="12.75">
      <c r="B340" s="36"/>
      <c r="D340" s="22"/>
      <c r="F340" s="48"/>
      <c r="J340" s="22"/>
      <c r="L340" s="23"/>
    </row>
    <row r="341" spans="2:12" s="3" customFormat="1" ht="12.75">
      <c r="B341" s="36"/>
      <c r="D341" s="22"/>
      <c r="F341" s="48"/>
      <c r="J341" s="22"/>
      <c r="L341" s="23"/>
    </row>
    <row r="342" spans="2:12" s="3" customFormat="1" ht="12.75">
      <c r="B342" s="36"/>
      <c r="D342" s="22"/>
      <c r="F342" s="48"/>
      <c r="J342" s="22"/>
      <c r="L342" s="23"/>
    </row>
    <row r="343" spans="2:12" s="3" customFormat="1" ht="12.75">
      <c r="B343" s="36"/>
      <c r="D343" s="22"/>
      <c r="F343" s="48"/>
      <c r="J343" s="22"/>
      <c r="L343" s="23"/>
    </row>
    <row r="344" spans="2:12" s="3" customFormat="1" ht="12.75">
      <c r="B344" s="36"/>
      <c r="D344" s="22"/>
      <c r="F344" s="48"/>
      <c r="J344" s="22"/>
      <c r="L344" s="23"/>
    </row>
    <row r="345" spans="2:12" s="3" customFormat="1" ht="12.75">
      <c r="B345" s="36"/>
      <c r="D345" s="22"/>
      <c r="F345" s="48"/>
      <c r="J345" s="22"/>
      <c r="L345" s="23"/>
    </row>
    <row r="346" spans="2:12" s="3" customFormat="1" ht="12.75">
      <c r="B346" s="36"/>
      <c r="D346" s="22"/>
      <c r="F346" s="48"/>
      <c r="J346" s="22"/>
      <c r="L346" s="23"/>
    </row>
    <row r="347" spans="2:12" s="3" customFormat="1" ht="12.75">
      <c r="B347" s="36"/>
      <c r="D347" s="22"/>
      <c r="F347" s="48"/>
      <c r="J347" s="22"/>
      <c r="L347" s="23"/>
    </row>
    <row r="348" spans="2:12" s="3" customFormat="1" ht="12.75">
      <c r="B348" s="36"/>
      <c r="D348" s="22"/>
      <c r="F348" s="48"/>
      <c r="J348" s="22"/>
      <c r="L348" s="23"/>
    </row>
    <row r="349" spans="2:12" s="3" customFormat="1" ht="12.75">
      <c r="B349" s="36"/>
      <c r="D349" s="22"/>
      <c r="F349" s="48"/>
      <c r="J349" s="22"/>
      <c r="L349" s="23"/>
    </row>
    <row r="350" spans="2:12" s="3" customFormat="1" ht="12.75">
      <c r="B350" s="36"/>
      <c r="D350" s="22"/>
      <c r="F350" s="48"/>
      <c r="J350" s="22"/>
      <c r="L350" s="23"/>
    </row>
    <row r="351" spans="2:12" s="3" customFormat="1" ht="12.75">
      <c r="B351" s="36"/>
      <c r="D351" s="22"/>
      <c r="F351" s="48"/>
      <c r="J351" s="22"/>
      <c r="L351" s="23"/>
    </row>
    <row r="352" spans="2:12" s="3" customFormat="1" ht="12.75">
      <c r="B352" s="36"/>
      <c r="D352" s="22"/>
      <c r="F352" s="48"/>
      <c r="J352" s="22"/>
      <c r="L352" s="23"/>
    </row>
    <row r="353" spans="2:12" s="3" customFormat="1" ht="12.75">
      <c r="B353" s="36"/>
      <c r="D353" s="22"/>
      <c r="F353" s="48"/>
      <c r="J353" s="22"/>
      <c r="L353" s="23"/>
    </row>
    <row r="354" spans="2:12" s="3" customFormat="1" ht="12.75">
      <c r="B354" s="36"/>
      <c r="D354" s="22"/>
      <c r="F354" s="48"/>
      <c r="J354" s="22"/>
      <c r="L354" s="23"/>
    </row>
    <row r="355" spans="2:12" s="3" customFormat="1" ht="12.75">
      <c r="B355" s="36"/>
      <c r="D355" s="22"/>
      <c r="F355" s="48"/>
      <c r="J355" s="22"/>
      <c r="L355" s="23"/>
    </row>
    <row r="356" spans="2:12" s="3" customFormat="1" ht="12.75">
      <c r="B356" s="36"/>
      <c r="D356" s="22"/>
      <c r="F356" s="48"/>
      <c r="J356" s="22"/>
      <c r="L356" s="23"/>
    </row>
    <row r="357" spans="2:12" s="3" customFormat="1" ht="12.75">
      <c r="B357" s="36"/>
      <c r="D357" s="22"/>
      <c r="F357" s="48"/>
      <c r="J357" s="22"/>
      <c r="L357" s="23"/>
    </row>
    <row r="358" spans="2:12" s="3" customFormat="1" ht="12.75">
      <c r="B358" s="36"/>
      <c r="D358" s="22"/>
      <c r="F358" s="48"/>
      <c r="J358" s="22"/>
      <c r="L358" s="23"/>
    </row>
    <row r="359" spans="2:12" s="3" customFormat="1" ht="12.75">
      <c r="B359" s="36"/>
      <c r="D359" s="22"/>
      <c r="F359" s="48"/>
      <c r="J359" s="22"/>
      <c r="L359" s="23"/>
    </row>
    <row r="360" spans="2:12" s="3" customFormat="1" ht="12.75">
      <c r="B360" s="36"/>
      <c r="D360" s="22"/>
      <c r="F360" s="48"/>
      <c r="J360" s="22"/>
      <c r="L360" s="23"/>
    </row>
    <row r="361" spans="2:12" s="3" customFormat="1" ht="12.75">
      <c r="B361" s="36"/>
      <c r="D361" s="22"/>
      <c r="F361" s="48"/>
      <c r="J361" s="22"/>
      <c r="L361" s="23"/>
    </row>
    <row r="362" spans="2:12" s="3" customFormat="1" ht="12.75">
      <c r="B362" s="36"/>
      <c r="D362" s="22"/>
      <c r="F362" s="48"/>
      <c r="J362" s="22"/>
      <c r="L362" s="23"/>
    </row>
    <row r="363" spans="2:12" s="3" customFormat="1" ht="12.75">
      <c r="B363" s="36"/>
      <c r="D363" s="22"/>
      <c r="F363" s="48"/>
      <c r="J363" s="22"/>
      <c r="L363" s="23"/>
    </row>
    <row r="364" spans="2:12" s="3" customFormat="1" ht="12.75">
      <c r="B364" s="36"/>
      <c r="D364" s="22"/>
      <c r="F364" s="48"/>
      <c r="J364" s="22"/>
      <c r="L364" s="23"/>
    </row>
    <row r="365" spans="2:12" s="3" customFormat="1" ht="12.75">
      <c r="B365" s="36"/>
      <c r="D365" s="22"/>
      <c r="F365" s="48"/>
      <c r="J365" s="22"/>
      <c r="L365" s="23"/>
    </row>
    <row r="366" spans="2:12" s="3" customFormat="1" ht="12.75">
      <c r="B366" s="36"/>
      <c r="D366" s="22"/>
      <c r="F366" s="48"/>
      <c r="J366" s="22"/>
      <c r="L366" s="23"/>
    </row>
    <row r="367" spans="2:12" s="3" customFormat="1" ht="12.75">
      <c r="B367" s="36"/>
      <c r="D367" s="22"/>
      <c r="F367" s="48"/>
      <c r="J367" s="22"/>
      <c r="L367" s="23"/>
    </row>
    <row r="368" spans="2:12" s="3" customFormat="1" ht="12.75">
      <c r="B368" s="36"/>
      <c r="D368" s="22"/>
      <c r="F368" s="48"/>
      <c r="J368" s="22"/>
      <c r="L368" s="23"/>
    </row>
    <row r="369" spans="2:12" s="3" customFormat="1" ht="12.75">
      <c r="B369" s="36"/>
      <c r="D369" s="22"/>
      <c r="F369" s="48"/>
      <c r="J369" s="22"/>
      <c r="L369" s="23"/>
    </row>
    <row r="370" spans="2:12" s="3" customFormat="1" ht="12.75">
      <c r="B370" s="36"/>
      <c r="D370" s="22"/>
      <c r="F370" s="48"/>
      <c r="J370" s="22"/>
      <c r="L370" s="23"/>
    </row>
    <row r="371" spans="2:12" s="3" customFormat="1" ht="12.75">
      <c r="B371" s="36"/>
      <c r="D371" s="22"/>
      <c r="F371" s="48"/>
      <c r="J371" s="22"/>
      <c r="L371" s="23"/>
    </row>
    <row r="372" spans="2:12" s="3" customFormat="1" ht="12.75">
      <c r="B372" s="36"/>
      <c r="D372" s="22"/>
      <c r="F372" s="48"/>
      <c r="J372" s="22"/>
      <c r="L372" s="23"/>
    </row>
    <row r="373" spans="2:12" s="3" customFormat="1" ht="12.75">
      <c r="B373" s="36"/>
      <c r="D373" s="22"/>
      <c r="F373" s="48"/>
      <c r="J373" s="22"/>
      <c r="L373" s="23"/>
    </row>
    <row r="374" spans="2:12" s="3" customFormat="1" ht="12.75">
      <c r="B374" s="36"/>
      <c r="D374" s="22"/>
      <c r="F374" s="48"/>
      <c r="J374" s="22"/>
      <c r="L374" s="23"/>
    </row>
    <row r="375" spans="2:12" s="3" customFormat="1" ht="12.75">
      <c r="B375" s="36"/>
      <c r="D375" s="22"/>
      <c r="F375" s="48"/>
      <c r="J375" s="22"/>
      <c r="L375" s="23"/>
    </row>
    <row r="376" spans="2:12" s="3" customFormat="1" ht="12.75">
      <c r="B376" s="36"/>
      <c r="D376" s="22"/>
      <c r="F376" s="48"/>
      <c r="J376" s="22"/>
      <c r="L376" s="23"/>
    </row>
    <row r="377" spans="2:12" s="3" customFormat="1" ht="12.75">
      <c r="B377" s="36"/>
      <c r="D377" s="22"/>
      <c r="F377" s="48"/>
      <c r="J377" s="22"/>
      <c r="L377" s="23"/>
    </row>
    <row r="378" spans="2:12" s="3" customFormat="1" ht="12.75">
      <c r="B378" s="36"/>
      <c r="D378" s="22"/>
      <c r="F378" s="48"/>
      <c r="J378" s="22"/>
      <c r="L378" s="23"/>
    </row>
    <row r="379" spans="2:12" s="3" customFormat="1" ht="12.75">
      <c r="B379" s="36"/>
      <c r="D379" s="22"/>
      <c r="F379" s="48"/>
      <c r="J379" s="22"/>
      <c r="L379" s="23"/>
    </row>
    <row r="380" spans="2:12" s="3" customFormat="1" ht="12.75">
      <c r="B380" s="36"/>
      <c r="D380" s="22"/>
      <c r="F380" s="48"/>
      <c r="J380" s="22"/>
      <c r="L380" s="23"/>
    </row>
    <row r="381" spans="2:12" s="3" customFormat="1" ht="12.75">
      <c r="B381" s="36"/>
      <c r="D381" s="22"/>
      <c r="F381" s="48"/>
      <c r="J381" s="22"/>
      <c r="L381" s="23"/>
    </row>
    <row r="382" spans="2:12" s="3" customFormat="1" ht="12.75">
      <c r="B382" s="36"/>
      <c r="D382" s="22"/>
      <c r="F382" s="48"/>
      <c r="J382" s="22"/>
      <c r="L382" s="23"/>
    </row>
    <row r="383" spans="2:12" s="3" customFormat="1" ht="12.75">
      <c r="B383" s="36"/>
      <c r="D383" s="22"/>
      <c r="F383" s="48"/>
      <c r="J383" s="22"/>
      <c r="L383" s="23"/>
    </row>
    <row r="384" spans="2:12" s="3" customFormat="1" ht="12.75">
      <c r="B384" s="36"/>
      <c r="D384" s="22"/>
      <c r="F384" s="48"/>
      <c r="J384" s="22"/>
      <c r="L384" s="23"/>
    </row>
    <row r="385" spans="2:12" s="3" customFormat="1" ht="12.75">
      <c r="B385" s="36"/>
      <c r="D385" s="22"/>
      <c r="F385" s="48"/>
      <c r="J385" s="22"/>
      <c r="L385" s="23"/>
    </row>
    <row r="386" spans="2:12" s="3" customFormat="1" ht="12.75">
      <c r="B386" s="36"/>
      <c r="D386" s="22"/>
      <c r="F386" s="48"/>
      <c r="J386" s="22"/>
      <c r="L386" s="23"/>
    </row>
    <row r="387" spans="2:12" s="3" customFormat="1" ht="12.75">
      <c r="B387" s="36"/>
      <c r="D387" s="22"/>
      <c r="F387" s="48"/>
      <c r="J387" s="22"/>
      <c r="L387" s="23"/>
    </row>
    <row r="388" spans="2:12" s="3" customFormat="1" ht="12.75">
      <c r="B388" s="36"/>
      <c r="D388" s="22"/>
      <c r="F388" s="48"/>
      <c r="J388" s="22"/>
      <c r="L388" s="23"/>
    </row>
    <row r="389" spans="2:12" s="3" customFormat="1" ht="12.75">
      <c r="B389" s="36"/>
      <c r="D389" s="22"/>
      <c r="F389" s="48"/>
      <c r="J389" s="22"/>
      <c r="L389" s="23"/>
    </row>
    <row r="390" spans="2:12" s="3" customFormat="1" ht="12.75">
      <c r="B390" s="36"/>
      <c r="D390" s="22"/>
      <c r="F390" s="48"/>
      <c r="J390" s="22"/>
      <c r="L390" s="23"/>
    </row>
    <row r="391" spans="2:12" s="3" customFormat="1" ht="12.75">
      <c r="B391" s="36"/>
      <c r="D391" s="22"/>
      <c r="F391" s="48"/>
      <c r="J391" s="22"/>
      <c r="L391" s="23"/>
    </row>
    <row r="392" spans="2:12" s="3" customFormat="1" ht="12.75">
      <c r="B392" s="36"/>
      <c r="D392" s="22"/>
      <c r="F392" s="48"/>
      <c r="J392" s="22"/>
      <c r="L392" s="23"/>
    </row>
    <row r="393" spans="2:12" s="3" customFormat="1" ht="12.75">
      <c r="B393" s="36"/>
      <c r="D393" s="22"/>
      <c r="F393" s="48"/>
      <c r="J393" s="22"/>
      <c r="L393" s="23"/>
    </row>
    <row r="394" spans="2:12" s="3" customFormat="1" ht="12.75">
      <c r="B394" s="36"/>
      <c r="D394" s="22"/>
      <c r="F394" s="48"/>
      <c r="J394" s="22"/>
      <c r="L394" s="23"/>
    </row>
    <row r="395" spans="2:12" s="3" customFormat="1" ht="12.75">
      <c r="B395" s="36"/>
      <c r="D395" s="22"/>
      <c r="F395" s="48"/>
      <c r="J395" s="22"/>
      <c r="L395" s="23"/>
    </row>
    <row r="396" spans="2:12" s="3" customFormat="1" ht="12.75">
      <c r="B396" s="36"/>
      <c r="D396" s="22"/>
      <c r="F396" s="48"/>
      <c r="J396" s="22"/>
      <c r="L396" s="23"/>
    </row>
    <row r="397" spans="2:12" s="3" customFormat="1" ht="12.75">
      <c r="B397" s="36"/>
      <c r="D397" s="22"/>
      <c r="F397" s="48"/>
      <c r="J397" s="22"/>
      <c r="L397" s="23"/>
    </row>
    <row r="398" spans="2:12" s="3" customFormat="1" ht="12.75">
      <c r="B398" s="36"/>
      <c r="D398" s="22"/>
      <c r="F398" s="48"/>
      <c r="J398" s="22"/>
      <c r="L398" s="23"/>
    </row>
    <row r="399" spans="2:12" s="3" customFormat="1" ht="12.75">
      <c r="B399" s="36"/>
      <c r="D399" s="22"/>
      <c r="F399" s="48"/>
      <c r="J399" s="22"/>
      <c r="L399" s="23"/>
    </row>
    <row r="400" spans="2:12" s="3" customFormat="1" ht="12.75">
      <c r="B400" s="36"/>
      <c r="D400" s="22"/>
      <c r="F400" s="48"/>
      <c r="J400" s="22"/>
      <c r="L400" s="23"/>
    </row>
    <row r="401" spans="2:12" s="3" customFormat="1" ht="12.75">
      <c r="B401" s="36"/>
      <c r="D401" s="22"/>
      <c r="F401" s="48"/>
      <c r="J401" s="22"/>
      <c r="L401" s="23"/>
    </row>
    <row r="402" spans="2:12" s="3" customFormat="1" ht="12.75">
      <c r="B402" s="36"/>
      <c r="D402" s="22"/>
      <c r="F402" s="48"/>
      <c r="J402" s="22"/>
      <c r="L402" s="23"/>
    </row>
    <row r="403" spans="2:12" s="3" customFormat="1" ht="12.75">
      <c r="B403" s="36"/>
      <c r="D403" s="22"/>
      <c r="F403" s="48"/>
      <c r="J403" s="22"/>
      <c r="L403" s="23"/>
    </row>
    <row r="404" spans="2:12" s="3" customFormat="1" ht="12.75">
      <c r="B404" s="36"/>
      <c r="D404" s="22"/>
      <c r="F404" s="48"/>
      <c r="J404" s="22"/>
      <c r="L404" s="23"/>
    </row>
    <row r="405" spans="2:12" s="3" customFormat="1" ht="12.75">
      <c r="B405" s="36"/>
      <c r="D405" s="22"/>
      <c r="F405" s="48"/>
      <c r="J405" s="22"/>
      <c r="L405" s="23"/>
    </row>
    <row r="406" spans="2:12" s="3" customFormat="1" ht="12.75">
      <c r="B406" s="36"/>
      <c r="D406" s="22"/>
      <c r="F406" s="48"/>
      <c r="J406" s="22"/>
      <c r="L406" s="23"/>
    </row>
    <row r="407" spans="2:12" s="3" customFormat="1" ht="12.75">
      <c r="B407" s="36"/>
      <c r="D407" s="22"/>
      <c r="F407" s="48"/>
      <c r="J407" s="22"/>
      <c r="L407" s="23"/>
    </row>
    <row r="408" spans="2:12" s="3" customFormat="1" ht="12.75">
      <c r="B408" s="36"/>
      <c r="D408" s="22"/>
      <c r="F408" s="48"/>
      <c r="J408" s="22"/>
      <c r="L408" s="23"/>
    </row>
    <row r="409" spans="2:12" s="3" customFormat="1" ht="12.75">
      <c r="B409" s="36"/>
      <c r="D409" s="22"/>
      <c r="F409" s="48"/>
      <c r="J409" s="22"/>
      <c r="L409" s="23"/>
    </row>
    <row r="410" spans="2:12" s="3" customFormat="1" ht="12.75">
      <c r="B410" s="36"/>
      <c r="D410" s="22"/>
      <c r="F410" s="48"/>
      <c r="J410" s="22"/>
      <c r="L410" s="23"/>
    </row>
    <row r="411" spans="2:12" s="3" customFormat="1" ht="12.75">
      <c r="B411" s="36"/>
      <c r="D411" s="22"/>
      <c r="F411" s="48"/>
      <c r="J411" s="22"/>
      <c r="L411" s="23"/>
    </row>
    <row r="412" spans="2:12" s="3" customFormat="1" ht="12.75">
      <c r="B412" s="36"/>
      <c r="D412" s="22"/>
      <c r="F412" s="48"/>
      <c r="J412" s="22"/>
      <c r="L412" s="23"/>
    </row>
    <row r="413" spans="2:12" s="3" customFormat="1" ht="12.75">
      <c r="B413" s="36"/>
      <c r="D413" s="22"/>
      <c r="F413" s="48"/>
      <c r="J413" s="22"/>
      <c r="L413" s="23"/>
    </row>
    <row r="414" spans="2:12" s="3" customFormat="1" ht="12.75">
      <c r="B414" s="36"/>
      <c r="D414" s="22"/>
      <c r="F414" s="48"/>
      <c r="J414" s="22"/>
      <c r="L414" s="23"/>
    </row>
    <row r="415" spans="2:12" s="3" customFormat="1" ht="12.75">
      <c r="B415" s="36"/>
      <c r="D415" s="22"/>
      <c r="F415" s="48"/>
      <c r="J415" s="22"/>
      <c r="L415" s="23"/>
    </row>
    <row r="416" spans="2:12" s="3" customFormat="1" ht="12.75">
      <c r="B416" s="36"/>
      <c r="D416" s="22"/>
      <c r="F416" s="48"/>
      <c r="J416" s="22"/>
      <c r="L416" s="23"/>
    </row>
    <row r="417" spans="2:12" s="3" customFormat="1" ht="12.75">
      <c r="B417" s="36"/>
      <c r="D417" s="22"/>
      <c r="F417" s="48"/>
      <c r="J417" s="22"/>
      <c r="L417" s="23"/>
    </row>
    <row r="418" spans="2:12" s="3" customFormat="1" ht="12.75">
      <c r="B418" s="36"/>
      <c r="D418" s="22"/>
      <c r="F418" s="48"/>
      <c r="J418" s="22"/>
      <c r="L418" s="23"/>
    </row>
    <row r="419" spans="2:12" s="3" customFormat="1" ht="12.75">
      <c r="B419" s="36"/>
      <c r="D419" s="22"/>
      <c r="F419" s="48"/>
      <c r="J419" s="22"/>
      <c r="L419" s="23"/>
    </row>
    <row r="420" spans="2:12" s="3" customFormat="1" ht="12.75">
      <c r="B420" s="36"/>
      <c r="D420" s="22"/>
      <c r="F420" s="48"/>
      <c r="J420" s="22"/>
      <c r="L420" s="23"/>
    </row>
    <row r="421" spans="2:12" s="3" customFormat="1" ht="12.75">
      <c r="B421" s="36"/>
      <c r="D421" s="22"/>
      <c r="F421" s="48"/>
      <c r="J421" s="22"/>
      <c r="L421" s="23"/>
    </row>
    <row r="422" spans="2:12" s="3" customFormat="1" ht="12.75">
      <c r="B422" s="36"/>
      <c r="D422" s="22"/>
      <c r="F422" s="48"/>
      <c r="J422" s="22"/>
      <c r="L422" s="23"/>
    </row>
    <row r="423" spans="2:12" s="3" customFormat="1" ht="12.75">
      <c r="B423" s="36"/>
      <c r="D423" s="22"/>
      <c r="F423" s="48"/>
      <c r="J423" s="22"/>
      <c r="L423" s="23"/>
    </row>
    <row r="424" spans="2:12" s="3" customFormat="1" ht="12.75">
      <c r="B424" s="36"/>
      <c r="D424" s="22"/>
      <c r="F424" s="48"/>
      <c r="J424" s="22"/>
      <c r="L424" s="23"/>
    </row>
    <row r="425" spans="2:12" s="3" customFormat="1" ht="12.75">
      <c r="B425" s="36"/>
      <c r="D425" s="22"/>
      <c r="F425" s="48"/>
      <c r="J425" s="22"/>
      <c r="L425" s="23"/>
    </row>
    <row r="426" spans="2:12" s="3" customFormat="1" ht="12.75">
      <c r="B426" s="36"/>
      <c r="D426" s="22"/>
      <c r="F426" s="48"/>
      <c r="J426" s="22"/>
      <c r="L426" s="23"/>
    </row>
    <row r="427" spans="2:12" s="3" customFormat="1" ht="12.75">
      <c r="B427" s="36"/>
      <c r="D427" s="22"/>
      <c r="F427" s="48"/>
      <c r="J427" s="22"/>
      <c r="L427" s="23"/>
    </row>
    <row r="428" spans="2:12" s="3" customFormat="1" ht="12.75">
      <c r="B428" s="36"/>
      <c r="D428" s="22"/>
      <c r="F428" s="48"/>
      <c r="J428" s="22"/>
      <c r="L428" s="23"/>
    </row>
    <row r="429" spans="2:12" s="3" customFormat="1" ht="12.75">
      <c r="B429" s="36"/>
      <c r="D429" s="22"/>
      <c r="F429" s="48"/>
      <c r="J429" s="22"/>
      <c r="L429" s="23"/>
    </row>
    <row r="430" spans="2:12" s="3" customFormat="1" ht="12.75">
      <c r="B430" s="36"/>
      <c r="D430" s="22"/>
      <c r="F430" s="48"/>
      <c r="J430" s="22"/>
      <c r="L430" s="23"/>
    </row>
    <row r="431" spans="2:12" s="3" customFormat="1" ht="12.75">
      <c r="B431" s="36"/>
      <c r="D431" s="22"/>
      <c r="F431" s="48"/>
      <c r="J431" s="22"/>
      <c r="L431" s="23"/>
    </row>
    <row r="432" spans="2:12" s="3" customFormat="1" ht="12.75">
      <c r="B432" s="36"/>
      <c r="D432" s="22"/>
      <c r="F432" s="48"/>
      <c r="J432" s="22"/>
      <c r="L432" s="23"/>
    </row>
    <row r="433" spans="2:12" s="3" customFormat="1" ht="12.75">
      <c r="B433" s="36"/>
      <c r="D433" s="22"/>
      <c r="F433" s="48"/>
      <c r="J433" s="22"/>
      <c r="L433" s="23"/>
    </row>
    <row r="434" spans="2:12" s="3" customFormat="1" ht="12.75">
      <c r="B434" s="36"/>
      <c r="D434" s="22"/>
      <c r="F434" s="48"/>
      <c r="J434" s="22"/>
      <c r="L434" s="23"/>
    </row>
    <row r="435" spans="2:12" s="3" customFormat="1" ht="12.75">
      <c r="B435" s="36"/>
      <c r="D435" s="22"/>
      <c r="F435" s="48"/>
      <c r="J435" s="22"/>
      <c r="L435" s="23"/>
    </row>
    <row r="436" spans="2:12" s="3" customFormat="1" ht="12.75">
      <c r="B436" s="36"/>
      <c r="D436" s="22"/>
      <c r="F436" s="48"/>
      <c r="J436" s="22"/>
      <c r="L436" s="23"/>
    </row>
    <row r="437" spans="2:12" s="3" customFormat="1" ht="12.75">
      <c r="B437" s="36"/>
      <c r="D437" s="22"/>
      <c r="F437" s="48"/>
      <c r="J437" s="22"/>
      <c r="L437" s="23"/>
    </row>
    <row r="438" spans="2:12" s="3" customFormat="1" ht="12.75">
      <c r="B438" s="36"/>
      <c r="D438" s="22"/>
      <c r="F438" s="48"/>
      <c r="J438" s="22"/>
      <c r="L438" s="23"/>
    </row>
    <row r="439" spans="2:12" s="3" customFormat="1" ht="12.75">
      <c r="B439" s="36"/>
      <c r="D439" s="22"/>
      <c r="F439" s="48"/>
      <c r="J439" s="22"/>
      <c r="L439" s="23"/>
    </row>
    <row r="440" spans="2:12" s="3" customFormat="1" ht="12.75">
      <c r="B440" s="36"/>
      <c r="D440" s="22"/>
      <c r="F440" s="48"/>
      <c r="J440" s="22"/>
      <c r="L440" s="23"/>
    </row>
    <row r="441" spans="2:12" s="3" customFormat="1" ht="12.75">
      <c r="B441" s="36"/>
      <c r="D441" s="22"/>
      <c r="F441" s="48"/>
      <c r="J441" s="22"/>
      <c r="L441" s="23"/>
    </row>
    <row r="442" spans="2:12" s="3" customFormat="1" ht="12.75">
      <c r="B442" s="36"/>
      <c r="D442" s="22"/>
      <c r="F442" s="48"/>
      <c r="J442" s="22"/>
      <c r="L442" s="23"/>
    </row>
    <row r="443" spans="2:12" s="3" customFormat="1" ht="12.75">
      <c r="B443" s="36"/>
      <c r="D443" s="22"/>
      <c r="F443" s="48"/>
      <c r="J443" s="22"/>
      <c r="L443" s="23"/>
    </row>
    <row r="444" spans="2:12" s="3" customFormat="1" ht="12.75">
      <c r="B444" s="36"/>
      <c r="D444" s="22"/>
      <c r="F444" s="48"/>
      <c r="J444" s="22"/>
      <c r="L444" s="23"/>
    </row>
    <row r="445" spans="2:12" s="3" customFormat="1" ht="12.75">
      <c r="B445" s="36"/>
      <c r="D445" s="22"/>
      <c r="F445" s="48"/>
      <c r="J445" s="22"/>
      <c r="L445" s="23"/>
    </row>
    <row r="446" spans="2:12" s="3" customFormat="1" ht="12.75">
      <c r="B446" s="36"/>
      <c r="D446" s="22"/>
      <c r="F446" s="48"/>
      <c r="J446" s="22"/>
      <c r="L446" s="23"/>
    </row>
    <row r="447" spans="2:12" s="3" customFormat="1" ht="12.75">
      <c r="B447" s="36"/>
      <c r="D447" s="22"/>
      <c r="F447" s="48"/>
      <c r="J447" s="22"/>
      <c r="L447" s="23"/>
    </row>
    <row r="448" spans="2:12" s="3" customFormat="1" ht="12.75">
      <c r="B448" s="36"/>
      <c r="D448" s="22"/>
      <c r="F448" s="48"/>
      <c r="J448" s="22"/>
      <c r="L448" s="23"/>
    </row>
    <row r="449" spans="2:12" s="3" customFormat="1" ht="12.75">
      <c r="B449" s="36"/>
      <c r="D449" s="22"/>
      <c r="F449" s="48"/>
      <c r="J449" s="22"/>
      <c r="L449" s="23"/>
    </row>
    <row r="450" spans="2:12" s="3" customFormat="1" ht="12.75">
      <c r="B450" s="36"/>
      <c r="D450" s="22"/>
      <c r="F450" s="48"/>
      <c r="J450" s="22"/>
      <c r="L450" s="23"/>
    </row>
    <row r="451" spans="2:12" s="3" customFormat="1" ht="12.75">
      <c r="B451" s="36"/>
      <c r="D451" s="22"/>
      <c r="F451" s="48"/>
      <c r="J451" s="22"/>
      <c r="L451" s="23"/>
    </row>
    <row r="452" spans="2:12" s="3" customFormat="1" ht="12.75">
      <c r="B452" s="36"/>
      <c r="D452" s="22"/>
      <c r="F452" s="48"/>
      <c r="J452" s="22"/>
      <c r="L452" s="23"/>
    </row>
    <row r="453" spans="2:12" s="3" customFormat="1" ht="12.75">
      <c r="B453" s="36"/>
      <c r="D453" s="22"/>
      <c r="F453" s="48"/>
      <c r="J453" s="22"/>
      <c r="L453" s="23"/>
    </row>
    <row r="454" spans="2:12" s="3" customFormat="1" ht="12.75">
      <c r="B454" s="36"/>
      <c r="D454" s="22"/>
      <c r="F454" s="48"/>
      <c r="J454" s="22"/>
      <c r="L454" s="23"/>
    </row>
    <row r="455" spans="2:12" s="3" customFormat="1" ht="12.75">
      <c r="B455" s="36"/>
      <c r="D455" s="22"/>
      <c r="F455" s="48"/>
      <c r="J455" s="22"/>
      <c r="L455" s="23"/>
    </row>
    <row r="456" spans="2:12" s="3" customFormat="1" ht="12.75">
      <c r="B456" s="36"/>
      <c r="D456" s="22"/>
      <c r="F456" s="48"/>
      <c r="J456" s="22"/>
      <c r="L456" s="23"/>
    </row>
    <row r="457" spans="2:12" s="3" customFormat="1" ht="12.75">
      <c r="B457" s="36"/>
      <c r="D457" s="22"/>
      <c r="F457" s="48"/>
      <c r="J457" s="22"/>
      <c r="L457" s="23"/>
    </row>
    <row r="458" spans="2:12" s="3" customFormat="1" ht="12.75">
      <c r="B458" s="36"/>
      <c r="D458" s="22"/>
      <c r="F458" s="48"/>
      <c r="J458" s="22"/>
      <c r="L458" s="23"/>
    </row>
    <row r="459" spans="2:12" s="3" customFormat="1" ht="12.75">
      <c r="B459" s="36"/>
      <c r="D459" s="22"/>
      <c r="F459" s="48"/>
      <c r="J459" s="22"/>
      <c r="L459" s="23"/>
    </row>
    <row r="460" spans="2:12" s="3" customFormat="1" ht="12.75">
      <c r="B460" s="36"/>
      <c r="D460" s="22"/>
      <c r="F460" s="48"/>
      <c r="J460" s="22"/>
      <c r="L460" s="23"/>
    </row>
    <row r="461" spans="2:12" s="3" customFormat="1" ht="12.75">
      <c r="B461" s="36"/>
      <c r="D461" s="22"/>
      <c r="F461" s="48"/>
      <c r="J461" s="22"/>
      <c r="L461" s="23"/>
    </row>
    <row r="462" spans="2:12" s="3" customFormat="1" ht="12.75">
      <c r="B462" s="36"/>
      <c r="D462" s="22"/>
      <c r="F462" s="48"/>
      <c r="J462" s="22"/>
      <c r="L462" s="23"/>
    </row>
    <row r="463" spans="2:12" s="3" customFormat="1" ht="12.75">
      <c r="B463" s="36"/>
      <c r="D463" s="22"/>
      <c r="F463" s="48"/>
      <c r="J463" s="22"/>
      <c r="L463" s="23"/>
    </row>
    <row r="464" spans="2:12" s="3" customFormat="1" ht="12.75">
      <c r="B464" s="36"/>
      <c r="D464" s="22"/>
      <c r="F464" s="48"/>
      <c r="J464" s="22"/>
      <c r="L464" s="23"/>
    </row>
    <row r="465" spans="2:12" s="3" customFormat="1" ht="12.75">
      <c r="B465" s="36"/>
      <c r="D465" s="22"/>
      <c r="F465" s="48"/>
      <c r="J465" s="22"/>
      <c r="L465" s="23"/>
    </row>
    <row r="466" spans="2:12" s="3" customFormat="1" ht="12.75">
      <c r="B466" s="36"/>
      <c r="D466" s="22"/>
      <c r="F466" s="48"/>
      <c r="J466" s="22"/>
      <c r="L466" s="23"/>
    </row>
    <row r="467" spans="2:12" s="3" customFormat="1" ht="12.75">
      <c r="B467" s="36"/>
      <c r="D467" s="22"/>
      <c r="F467" s="48"/>
      <c r="J467" s="22"/>
      <c r="L467" s="23"/>
    </row>
    <row r="468" spans="2:12" s="3" customFormat="1" ht="12.75">
      <c r="B468" s="36"/>
      <c r="D468" s="22"/>
      <c r="F468" s="48"/>
      <c r="J468" s="22"/>
      <c r="L468" s="23"/>
    </row>
    <row r="469" spans="2:12" s="3" customFormat="1" ht="12.75">
      <c r="B469" s="36"/>
      <c r="D469" s="22"/>
      <c r="F469" s="48"/>
      <c r="J469" s="22"/>
      <c r="L469" s="23"/>
    </row>
    <row r="470" spans="2:12" s="3" customFormat="1" ht="12.75">
      <c r="B470" s="36"/>
      <c r="D470" s="22"/>
      <c r="F470" s="48"/>
      <c r="J470" s="22"/>
      <c r="L470" s="23"/>
    </row>
    <row r="471" spans="2:12" s="3" customFormat="1" ht="12.75">
      <c r="B471" s="36"/>
      <c r="D471" s="22"/>
      <c r="F471" s="48"/>
      <c r="J471" s="22"/>
      <c r="L471" s="23"/>
    </row>
    <row r="472" spans="2:12" s="3" customFormat="1" ht="12.75">
      <c r="B472" s="36"/>
      <c r="D472" s="22"/>
      <c r="F472" s="48"/>
      <c r="J472" s="22"/>
      <c r="L472" s="23"/>
    </row>
    <row r="473" spans="2:12" s="3" customFormat="1" ht="12.75">
      <c r="B473" s="36"/>
      <c r="D473" s="22"/>
      <c r="F473" s="48"/>
      <c r="J473" s="22"/>
      <c r="L473" s="23"/>
    </row>
    <row r="474" spans="2:12" s="3" customFormat="1" ht="12.75">
      <c r="B474" s="36"/>
      <c r="D474" s="22"/>
      <c r="F474" s="48"/>
      <c r="J474" s="22"/>
      <c r="L474" s="23"/>
    </row>
    <row r="475" spans="2:12" s="3" customFormat="1" ht="12.75">
      <c r="B475" s="36"/>
      <c r="D475" s="22"/>
      <c r="F475" s="48"/>
      <c r="J475" s="22"/>
      <c r="L475" s="23"/>
    </row>
    <row r="476" spans="2:12" s="3" customFormat="1" ht="12.75">
      <c r="B476" s="36"/>
      <c r="D476" s="22"/>
      <c r="F476" s="48"/>
      <c r="J476" s="22"/>
      <c r="L476" s="23"/>
    </row>
    <row r="477" spans="2:12" s="3" customFormat="1" ht="12.75">
      <c r="B477" s="36"/>
      <c r="D477" s="22"/>
      <c r="F477" s="48"/>
      <c r="J477" s="22"/>
      <c r="L477" s="23"/>
    </row>
    <row r="478" spans="2:12" s="3" customFormat="1" ht="12.75">
      <c r="B478" s="36"/>
      <c r="D478" s="22"/>
      <c r="F478" s="48"/>
      <c r="J478" s="22"/>
      <c r="L478" s="23"/>
    </row>
    <row r="479" spans="2:12" s="3" customFormat="1" ht="12.75">
      <c r="B479" s="36"/>
      <c r="D479" s="22"/>
      <c r="F479" s="48"/>
      <c r="J479" s="22"/>
      <c r="L479" s="23"/>
    </row>
    <row r="480" spans="2:12" s="3" customFormat="1" ht="12.75">
      <c r="B480" s="36"/>
      <c r="D480" s="22"/>
      <c r="F480" s="48"/>
      <c r="J480" s="22"/>
      <c r="L480" s="23"/>
    </row>
    <row r="481" spans="2:12" s="3" customFormat="1" ht="12.75">
      <c r="B481" s="36"/>
      <c r="D481" s="22"/>
      <c r="F481" s="48"/>
      <c r="J481" s="22"/>
      <c r="L481" s="23"/>
    </row>
    <row r="482" spans="2:12" s="3" customFormat="1" ht="12.75">
      <c r="B482" s="36"/>
      <c r="D482" s="22"/>
      <c r="F482" s="48"/>
      <c r="J482" s="22"/>
      <c r="L482" s="23"/>
    </row>
    <row r="483" spans="2:12" s="3" customFormat="1" ht="12.75">
      <c r="B483" s="36"/>
      <c r="D483" s="22"/>
      <c r="F483" s="48"/>
      <c r="J483" s="22"/>
      <c r="L483" s="23"/>
    </row>
    <row r="484" spans="2:12" s="3" customFormat="1" ht="12.75">
      <c r="B484" s="36"/>
      <c r="D484" s="22"/>
      <c r="F484" s="48"/>
      <c r="J484" s="22"/>
      <c r="L484" s="23"/>
    </row>
    <row r="485" spans="2:12" s="3" customFormat="1" ht="12.75">
      <c r="B485" s="36"/>
      <c r="D485" s="22"/>
      <c r="F485" s="48"/>
      <c r="J485" s="22"/>
      <c r="L485" s="23"/>
    </row>
    <row r="486" spans="2:12" s="3" customFormat="1" ht="12.75">
      <c r="B486" s="36"/>
      <c r="D486" s="22"/>
      <c r="F486" s="48"/>
      <c r="J486" s="22"/>
      <c r="L486" s="23"/>
    </row>
    <row r="487" spans="2:12" s="3" customFormat="1" ht="12.75">
      <c r="B487" s="36"/>
      <c r="D487" s="22"/>
      <c r="F487" s="48"/>
      <c r="J487" s="22"/>
      <c r="L487" s="23"/>
    </row>
    <row r="488" spans="2:12" s="3" customFormat="1" ht="12.75">
      <c r="B488" s="36"/>
      <c r="D488" s="22"/>
      <c r="F488" s="48"/>
      <c r="J488" s="22"/>
      <c r="L488" s="23"/>
    </row>
    <row r="489" spans="2:12" s="3" customFormat="1" ht="12.75">
      <c r="B489" s="36"/>
      <c r="D489" s="22"/>
      <c r="F489" s="48"/>
      <c r="J489" s="22"/>
      <c r="L489" s="23"/>
    </row>
    <row r="490" spans="2:12" s="3" customFormat="1" ht="12.75">
      <c r="B490" s="36"/>
      <c r="D490" s="22"/>
      <c r="F490" s="48"/>
      <c r="J490" s="22"/>
      <c r="L490" s="23"/>
    </row>
    <row r="491" spans="2:12" s="3" customFormat="1" ht="12.75">
      <c r="B491" s="36"/>
      <c r="D491" s="22"/>
      <c r="F491" s="48"/>
      <c r="J491" s="22"/>
      <c r="L491" s="23"/>
    </row>
    <row r="492" spans="2:12" s="3" customFormat="1" ht="12.75">
      <c r="B492" s="36"/>
      <c r="D492" s="22"/>
      <c r="F492" s="48"/>
      <c r="J492" s="22"/>
      <c r="L492" s="23"/>
    </row>
    <row r="493" spans="2:12" s="3" customFormat="1" ht="12.75">
      <c r="B493" s="36"/>
      <c r="D493" s="22"/>
      <c r="F493" s="48"/>
      <c r="J493" s="22"/>
      <c r="L493" s="23"/>
    </row>
    <row r="494" spans="2:12" s="3" customFormat="1" ht="12.75">
      <c r="B494" s="36"/>
      <c r="D494" s="22"/>
      <c r="F494" s="48"/>
      <c r="J494" s="22"/>
      <c r="L494" s="23"/>
    </row>
    <row r="495" spans="2:12" s="3" customFormat="1" ht="12.75">
      <c r="B495" s="36"/>
      <c r="D495" s="22"/>
      <c r="F495" s="48"/>
      <c r="J495" s="22"/>
      <c r="L495" s="23"/>
    </row>
    <row r="496" spans="2:12" s="3" customFormat="1" ht="12.75">
      <c r="B496" s="36"/>
      <c r="D496" s="22"/>
      <c r="F496" s="48"/>
      <c r="J496" s="22"/>
      <c r="L496" s="23"/>
    </row>
    <row r="497" spans="2:12" s="3" customFormat="1" ht="12.75">
      <c r="B497" s="36"/>
      <c r="D497" s="22"/>
      <c r="F497" s="48"/>
      <c r="J497" s="22"/>
      <c r="L497" s="23"/>
    </row>
    <row r="498" spans="2:12" s="3" customFormat="1" ht="12.75">
      <c r="B498" s="36"/>
      <c r="D498" s="22"/>
      <c r="F498" s="48"/>
      <c r="J498" s="22"/>
      <c r="L498" s="23"/>
    </row>
    <row r="499" spans="2:12" s="3" customFormat="1" ht="12.75">
      <c r="B499" s="36"/>
      <c r="D499" s="22"/>
      <c r="F499" s="48"/>
      <c r="J499" s="22"/>
      <c r="L499" s="23"/>
    </row>
    <row r="500" spans="2:12" s="3" customFormat="1" ht="12.75">
      <c r="B500" s="36"/>
      <c r="D500" s="22"/>
      <c r="F500" s="48"/>
      <c r="J500" s="22"/>
      <c r="L500" s="23"/>
    </row>
    <row r="501" spans="2:12" s="3" customFormat="1" ht="12.75">
      <c r="B501" s="36"/>
      <c r="D501" s="22"/>
      <c r="F501" s="48"/>
      <c r="J501" s="22"/>
      <c r="L501" s="23"/>
    </row>
    <row r="502" spans="2:12" s="3" customFormat="1" ht="12.75">
      <c r="B502" s="36"/>
      <c r="D502" s="22"/>
      <c r="F502" s="48"/>
      <c r="J502" s="22"/>
      <c r="L502" s="23"/>
    </row>
    <row r="503" spans="2:12" s="3" customFormat="1" ht="12.75">
      <c r="B503" s="36"/>
      <c r="D503" s="22"/>
      <c r="F503" s="48"/>
      <c r="J503" s="22"/>
      <c r="L503" s="23"/>
    </row>
    <row r="504" spans="2:12" s="3" customFormat="1" ht="12.75">
      <c r="B504" s="36"/>
      <c r="D504" s="22"/>
      <c r="F504" s="48"/>
      <c r="J504" s="22"/>
      <c r="L504" s="23"/>
    </row>
    <row r="505" spans="2:12" s="3" customFormat="1" ht="12.75">
      <c r="B505" s="36"/>
      <c r="D505" s="22"/>
      <c r="F505" s="48"/>
      <c r="J505" s="22"/>
      <c r="L505" s="23"/>
    </row>
    <row r="506" spans="2:12" s="3" customFormat="1" ht="12.75">
      <c r="B506" s="36"/>
      <c r="D506" s="22"/>
      <c r="F506" s="48"/>
      <c r="J506" s="22"/>
      <c r="L506" s="23"/>
    </row>
    <row r="507" spans="2:12" s="3" customFormat="1" ht="12.75">
      <c r="B507" s="36"/>
      <c r="D507" s="22"/>
      <c r="F507" s="48"/>
      <c r="J507" s="22"/>
      <c r="L507" s="23"/>
    </row>
    <row r="508" spans="2:12" s="3" customFormat="1" ht="12.75">
      <c r="B508" s="36"/>
      <c r="D508" s="22"/>
      <c r="F508" s="48"/>
      <c r="J508" s="22"/>
      <c r="L508" s="23"/>
    </row>
    <row r="509" spans="2:12" s="3" customFormat="1" ht="12.75">
      <c r="B509" s="36"/>
      <c r="D509" s="22"/>
      <c r="F509" s="48"/>
      <c r="J509" s="22"/>
      <c r="L509" s="23"/>
    </row>
    <row r="510" spans="2:12" s="3" customFormat="1" ht="12.75">
      <c r="B510" s="36"/>
      <c r="D510" s="22"/>
      <c r="F510" s="48"/>
      <c r="J510" s="22"/>
      <c r="L510" s="23"/>
    </row>
    <row r="511" spans="2:12" s="3" customFormat="1" ht="12.75">
      <c r="B511" s="36"/>
      <c r="D511" s="22"/>
      <c r="F511" s="48"/>
      <c r="J511" s="22"/>
      <c r="L511" s="23"/>
    </row>
    <row r="512" spans="2:12" s="3" customFormat="1" ht="12.75">
      <c r="B512" s="36"/>
      <c r="D512" s="22"/>
      <c r="F512" s="48"/>
      <c r="J512" s="22"/>
      <c r="L512" s="23"/>
    </row>
    <row r="513" spans="2:12" s="3" customFormat="1" ht="12.75">
      <c r="B513" s="36"/>
      <c r="D513" s="22"/>
      <c r="F513" s="48"/>
      <c r="J513" s="22"/>
      <c r="L513" s="23"/>
    </row>
    <row r="514" spans="2:12" s="3" customFormat="1" ht="12.75">
      <c r="B514" s="36"/>
      <c r="D514" s="22"/>
      <c r="F514" s="48"/>
      <c r="J514" s="22"/>
      <c r="L514" s="23"/>
    </row>
    <row r="515" spans="2:12" s="3" customFormat="1" ht="12.75">
      <c r="B515" s="36"/>
      <c r="D515" s="22"/>
      <c r="F515" s="48"/>
      <c r="J515" s="22"/>
      <c r="L515" s="23"/>
    </row>
    <row r="516" spans="2:12" s="3" customFormat="1" ht="12.75">
      <c r="B516" s="36"/>
      <c r="D516" s="22"/>
      <c r="F516" s="48"/>
      <c r="J516" s="22"/>
      <c r="L516" s="23"/>
    </row>
    <row r="517" spans="2:12" s="3" customFormat="1" ht="12.75">
      <c r="B517" s="36"/>
      <c r="D517" s="22"/>
      <c r="F517" s="48"/>
      <c r="J517" s="22"/>
      <c r="L517" s="23"/>
    </row>
    <row r="518" spans="2:12" s="3" customFormat="1" ht="12.75">
      <c r="B518" s="36"/>
      <c r="D518" s="22"/>
      <c r="F518" s="48"/>
      <c r="J518" s="22"/>
      <c r="L518" s="23"/>
    </row>
    <row r="519" spans="2:12" s="3" customFormat="1" ht="12.75">
      <c r="B519" s="36"/>
      <c r="D519" s="22"/>
      <c r="F519" s="48"/>
      <c r="J519" s="22"/>
      <c r="L519" s="23"/>
    </row>
    <row r="520" spans="2:12" s="3" customFormat="1" ht="12.75">
      <c r="B520" s="36"/>
      <c r="D520" s="22"/>
      <c r="F520" s="48"/>
      <c r="J520" s="22"/>
      <c r="L520" s="23"/>
    </row>
    <row r="521" spans="2:12" s="3" customFormat="1" ht="12.75">
      <c r="B521" s="36"/>
      <c r="D521" s="22"/>
      <c r="F521" s="48"/>
      <c r="J521" s="22"/>
      <c r="L521" s="23"/>
    </row>
    <row r="522" spans="2:12" s="3" customFormat="1" ht="12.75">
      <c r="B522" s="36"/>
      <c r="D522" s="22"/>
      <c r="F522" s="48"/>
      <c r="J522" s="22"/>
      <c r="L522" s="23"/>
    </row>
    <row r="523" spans="2:12" s="3" customFormat="1" ht="12.75">
      <c r="B523" s="36"/>
      <c r="D523" s="22"/>
      <c r="F523" s="48"/>
      <c r="J523" s="22"/>
      <c r="L523" s="23"/>
    </row>
    <row r="524" spans="2:12" s="3" customFormat="1" ht="12.75">
      <c r="B524" s="36"/>
      <c r="D524" s="22"/>
      <c r="F524" s="48"/>
      <c r="J524" s="22"/>
      <c r="L524" s="23"/>
    </row>
    <row r="525" spans="2:12" s="3" customFormat="1" ht="12.75">
      <c r="B525" s="36"/>
      <c r="D525" s="22"/>
      <c r="F525" s="48"/>
      <c r="J525" s="22"/>
      <c r="L525" s="23"/>
    </row>
    <row r="526" spans="2:12" s="3" customFormat="1" ht="12.75">
      <c r="B526" s="36"/>
      <c r="D526" s="22"/>
      <c r="F526" s="48"/>
      <c r="J526" s="22"/>
      <c r="L526" s="23"/>
    </row>
    <row r="527" spans="2:12" s="3" customFormat="1" ht="12.75">
      <c r="B527" s="36"/>
      <c r="D527" s="22"/>
      <c r="F527" s="48"/>
      <c r="J527" s="22"/>
      <c r="L527" s="23"/>
    </row>
    <row r="528" spans="2:12" s="3" customFormat="1" ht="12.75">
      <c r="B528" s="36"/>
      <c r="D528" s="22"/>
      <c r="F528" s="48"/>
      <c r="J528" s="22"/>
      <c r="L528" s="23"/>
    </row>
    <row r="529" spans="2:12" s="3" customFormat="1" ht="12.75">
      <c r="B529" s="36"/>
      <c r="D529" s="22"/>
      <c r="F529" s="48"/>
      <c r="J529" s="22"/>
      <c r="L529" s="23"/>
    </row>
    <row r="530" spans="2:12" s="3" customFormat="1" ht="12.75">
      <c r="B530" s="36"/>
      <c r="D530" s="22"/>
      <c r="F530" s="48"/>
      <c r="J530" s="22"/>
      <c r="L530" s="23"/>
    </row>
    <row r="531" spans="2:12" s="3" customFormat="1" ht="12.75">
      <c r="B531" s="36"/>
      <c r="D531" s="22"/>
      <c r="F531" s="48"/>
      <c r="J531" s="22"/>
      <c r="L531" s="23"/>
    </row>
    <row r="532" spans="2:12" s="3" customFormat="1" ht="12.75">
      <c r="B532" s="36"/>
      <c r="D532" s="22"/>
      <c r="F532" s="48"/>
      <c r="J532" s="22"/>
      <c r="L532" s="23"/>
    </row>
    <row r="533" spans="2:12" s="3" customFormat="1" ht="12.75">
      <c r="B533" s="36"/>
      <c r="D533" s="22"/>
      <c r="F533" s="48"/>
      <c r="J533" s="22"/>
      <c r="L533" s="23"/>
    </row>
    <row r="534" spans="2:12" s="3" customFormat="1" ht="12.75">
      <c r="B534" s="36"/>
      <c r="D534" s="22"/>
      <c r="F534" s="48"/>
      <c r="J534" s="22"/>
      <c r="L534" s="23"/>
    </row>
    <row r="535" spans="2:12" s="3" customFormat="1" ht="12.75">
      <c r="B535" s="36"/>
      <c r="D535" s="22"/>
      <c r="F535" s="48"/>
      <c r="J535" s="22"/>
      <c r="L535" s="23"/>
    </row>
    <row r="536" spans="2:12" s="3" customFormat="1" ht="12.75">
      <c r="B536" s="36"/>
      <c r="D536" s="22"/>
      <c r="F536" s="48"/>
      <c r="J536" s="22"/>
      <c r="L536" s="23"/>
    </row>
    <row r="537" spans="2:12" s="3" customFormat="1" ht="12.75">
      <c r="B537" s="36"/>
      <c r="D537" s="22"/>
      <c r="F537" s="48"/>
      <c r="J537" s="22"/>
      <c r="L537" s="23"/>
    </row>
    <row r="538" spans="2:12" s="3" customFormat="1" ht="12.75">
      <c r="B538" s="36"/>
      <c r="D538" s="22"/>
      <c r="F538" s="48"/>
      <c r="J538" s="22"/>
      <c r="L538" s="23"/>
    </row>
    <row r="539" spans="2:12" s="3" customFormat="1" ht="12.75">
      <c r="B539" s="36"/>
      <c r="D539" s="22"/>
      <c r="F539" s="48"/>
      <c r="J539" s="22"/>
      <c r="L539" s="23"/>
    </row>
    <row r="540" spans="2:12" s="3" customFormat="1" ht="12.75">
      <c r="B540" s="36"/>
      <c r="D540" s="22"/>
      <c r="F540" s="48"/>
      <c r="J540" s="22"/>
      <c r="L540" s="23"/>
    </row>
    <row r="541" spans="2:12" s="3" customFormat="1" ht="12.75">
      <c r="B541" s="36"/>
      <c r="D541" s="22"/>
      <c r="F541" s="48"/>
      <c r="J541" s="22"/>
      <c r="L541" s="23"/>
    </row>
    <row r="542" spans="2:12" s="3" customFormat="1" ht="12.75">
      <c r="B542" s="36"/>
      <c r="D542" s="22"/>
      <c r="F542" s="48"/>
      <c r="J542" s="22"/>
      <c r="L542" s="23"/>
    </row>
    <row r="543" spans="2:12" s="3" customFormat="1" ht="12.75">
      <c r="B543" s="36"/>
      <c r="D543" s="22"/>
      <c r="F543" s="48"/>
      <c r="J543" s="22"/>
      <c r="L543" s="23"/>
    </row>
    <row r="544" spans="2:12" s="3" customFormat="1" ht="12.75">
      <c r="B544" s="36"/>
      <c r="D544" s="22"/>
      <c r="F544" s="48"/>
      <c r="J544" s="22"/>
      <c r="L544" s="23"/>
    </row>
    <row r="545" spans="2:12" s="3" customFormat="1" ht="12.75">
      <c r="B545" s="36"/>
      <c r="D545" s="22"/>
      <c r="F545" s="48"/>
      <c r="J545" s="22"/>
      <c r="L545" s="23"/>
    </row>
    <row r="546" spans="2:12" s="3" customFormat="1" ht="12.75">
      <c r="B546" s="36"/>
      <c r="D546" s="22"/>
      <c r="F546" s="48"/>
      <c r="J546" s="22"/>
      <c r="L546" s="23"/>
    </row>
    <row r="547" spans="2:12" s="3" customFormat="1" ht="12.75">
      <c r="B547" s="36"/>
      <c r="D547" s="22"/>
      <c r="F547" s="48"/>
      <c r="J547" s="22"/>
      <c r="L547" s="23"/>
    </row>
    <row r="548" spans="2:12" s="3" customFormat="1" ht="12.75">
      <c r="B548" s="36"/>
      <c r="D548" s="22"/>
      <c r="F548" s="48"/>
      <c r="J548" s="22"/>
      <c r="L548" s="23"/>
    </row>
    <row r="549" spans="2:12" s="3" customFormat="1" ht="12.75">
      <c r="B549" s="36"/>
      <c r="D549" s="22"/>
      <c r="F549" s="48"/>
      <c r="J549" s="22"/>
      <c r="L549" s="23"/>
    </row>
    <row r="550" spans="2:12" s="3" customFormat="1" ht="12.75">
      <c r="B550" s="36"/>
      <c r="D550" s="22"/>
      <c r="F550" s="48"/>
      <c r="J550" s="22"/>
      <c r="L550" s="23"/>
    </row>
    <row r="551" spans="2:12" s="3" customFormat="1" ht="12.75">
      <c r="B551" s="36"/>
      <c r="D551" s="22"/>
      <c r="F551" s="48"/>
      <c r="J551" s="22"/>
      <c r="L551" s="23"/>
    </row>
    <row r="552" spans="2:12" s="3" customFormat="1" ht="12.75">
      <c r="B552" s="36"/>
      <c r="D552" s="22"/>
      <c r="F552" s="48"/>
      <c r="J552" s="22"/>
      <c r="L552" s="23"/>
    </row>
    <row r="553" spans="2:12" s="3" customFormat="1" ht="12.75">
      <c r="B553" s="36"/>
      <c r="D553" s="22"/>
      <c r="F553" s="48"/>
      <c r="J553" s="22"/>
      <c r="L553" s="23"/>
    </row>
    <row r="554" spans="2:12" s="3" customFormat="1" ht="12.75">
      <c r="B554" s="36"/>
      <c r="D554" s="22"/>
      <c r="F554" s="48"/>
      <c r="J554" s="22"/>
      <c r="L554" s="23"/>
    </row>
    <row r="555" spans="2:12" s="3" customFormat="1" ht="12.75">
      <c r="B555" s="36"/>
      <c r="D555" s="22"/>
      <c r="F555" s="48"/>
      <c r="J555" s="22"/>
      <c r="L555" s="23"/>
    </row>
    <row r="556" spans="2:12" s="3" customFormat="1" ht="12.75">
      <c r="B556" s="36"/>
      <c r="D556" s="22"/>
      <c r="F556" s="48"/>
      <c r="J556" s="22"/>
      <c r="L556" s="23"/>
    </row>
    <row r="557" spans="2:12" s="3" customFormat="1" ht="12.75">
      <c r="B557" s="36"/>
      <c r="D557" s="22"/>
      <c r="F557" s="48"/>
      <c r="J557" s="22"/>
      <c r="L557" s="23"/>
    </row>
    <row r="558" spans="2:12" s="3" customFormat="1" ht="12.75">
      <c r="B558" s="36"/>
      <c r="D558" s="22"/>
      <c r="F558" s="48"/>
      <c r="J558" s="22"/>
      <c r="L558" s="23"/>
    </row>
    <row r="559" spans="2:12" s="3" customFormat="1" ht="12.75">
      <c r="B559" s="36"/>
      <c r="D559" s="22"/>
      <c r="F559" s="48"/>
      <c r="J559" s="22"/>
      <c r="L559" s="23"/>
    </row>
    <row r="560" spans="2:12" s="3" customFormat="1" ht="12.75">
      <c r="B560" s="36"/>
      <c r="D560" s="22"/>
      <c r="F560" s="48"/>
      <c r="J560" s="22"/>
      <c r="L560" s="23"/>
    </row>
    <row r="561" spans="2:12" s="3" customFormat="1" ht="12.75">
      <c r="B561" s="36"/>
      <c r="D561" s="22"/>
      <c r="F561" s="48"/>
      <c r="J561" s="22"/>
      <c r="L561" s="23"/>
    </row>
    <row r="562" spans="2:12" s="3" customFormat="1" ht="12.75">
      <c r="B562" s="36"/>
      <c r="D562" s="22"/>
      <c r="F562" s="48"/>
      <c r="J562" s="22"/>
      <c r="L562" s="23"/>
    </row>
    <row r="563" spans="2:12" s="3" customFormat="1" ht="12.75">
      <c r="B563" s="36"/>
      <c r="D563" s="22"/>
      <c r="F563" s="48"/>
      <c r="J563" s="22"/>
      <c r="L563" s="23"/>
    </row>
    <row r="564" spans="2:12" s="3" customFormat="1" ht="12.75">
      <c r="B564" s="36"/>
      <c r="D564" s="22"/>
      <c r="F564" s="48"/>
      <c r="J564" s="22"/>
      <c r="L564" s="23"/>
    </row>
    <row r="565" spans="2:12" s="3" customFormat="1" ht="12.75">
      <c r="B565" s="36"/>
      <c r="D565" s="22"/>
      <c r="F565" s="48"/>
      <c r="J565" s="22"/>
      <c r="L565" s="23"/>
    </row>
    <row r="566" spans="2:12" s="3" customFormat="1" ht="12.75">
      <c r="B566" s="36"/>
      <c r="D566" s="22"/>
      <c r="F566" s="48"/>
      <c r="J566" s="22"/>
      <c r="L566" s="23"/>
    </row>
    <row r="567" spans="2:12" s="3" customFormat="1" ht="12.75">
      <c r="B567" s="36"/>
      <c r="D567" s="22"/>
      <c r="F567" s="48"/>
      <c r="J567" s="22"/>
      <c r="L567" s="23"/>
    </row>
    <row r="568" spans="2:12" s="3" customFormat="1" ht="12.75">
      <c r="B568" s="36"/>
      <c r="D568" s="22"/>
      <c r="F568" s="48"/>
      <c r="J568" s="22"/>
      <c r="L568" s="23"/>
    </row>
    <row r="569" spans="2:12" s="3" customFormat="1" ht="12.75">
      <c r="B569" s="36"/>
      <c r="D569" s="22"/>
      <c r="F569" s="48"/>
      <c r="J569" s="22"/>
      <c r="L569" s="23"/>
    </row>
    <row r="570" spans="2:12" s="3" customFormat="1" ht="12.75">
      <c r="B570" s="36"/>
      <c r="D570" s="22"/>
      <c r="F570" s="48"/>
      <c r="J570" s="22"/>
      <c r="L570" s="23"/>
    </row>
    <row r="571" spans="2:12" s="3" customFormat="1" ht="12.75">
      <c r="B571" s="36"/>
      <c r="D571" s="22"/>
      <c r="F571" s="48"/>
      <c r="J571" s="22"/>
      <c r="L571" s="23"/>
    </row>
    <row r="572" spans="2:12" s="3" customFormat="1" ht="12.75">
      <c r="B572" s="36"/>
      <c r="D572" s="22"/>
      <c r="F572" s="48"/>
      <c r="J572" s="22"/>
      <c r="L572" s="23"/>
    </row>
    <row r="573" spans="2:12" s="3" customFormat="1" ht="12.75">
      <c r="B573" s="36"/>
      <c r="D573" s="22"/>
      <c r="F573" s="48"/>
      <c r="J573" s="22"/>
      <c r="L573" s="23"/>
    </row>
    <row r="574" spans="2:12" s="3" customFormat="1" ht="12.75">
      <c r="B574" s="36"/>
      <c r="D574" s="22"/>
      <c r="F574" s="48"/>
      <c r="J574" s="22"/>
      <c r="L574" s="23"/>
    </row>
    <row r="575" spans="2:12" s="3" customFormat="1" ht="12.75">
      <c r="B575" s="36"/>
      <c r="D575" s="22"/>
      <c r="F575" s="48"/>
      <c r="J575" s="22"/>
      <c r="L575" s="23"/>
    </row>
    <row r="576" spans="2:12" s="3" customFormat="1" ht="12.75">
      <c r="B576" s="36"/>
      <c r="D576" s="22"/>
      <c r="F576" s="48"/>
      <c r="J576" s="22"/>
      <c r="L576" s="23"/>
    </row>
    <row r="577" spans="2:12" s="3" customFormat="1" ht="12.75">
      <c r="B577" s="36"/>
      <c r="D577" s="22"/>
      <c r="F577" s="48"/>
      <c r="J577" s="22"/>
      <c r="L577" s="23"/>
    </row>
    <row r="578" spans="2:12" s="3" customFormat="1" ht="12.75">
      <c r="B578" s="36"/>
      <c r="D578" s="22"/>
      <c r="F578" s="48"/>
      <c r="J578" s="22"/>
      <c r="L578" s="23"/>
    </row>
    <row r="579" spans="2:12" s="3" customFormat="1" ht="12.75">
      <c r="B579" s="36"/>
      <c r="D579" s="22"/>
      <c r="F579" s="48"/>
      <c r="J579" s="22"/>
      <c r="L579" s="23"/>
    </row>
    <row r="580" spans="2:12" s="3" customFormat="1" ht="12.75">
      <c r="B580" s="36"/>
      <c r="D580" s="22"/>
      <c r="F580" s="48"/>
      <c r="J580" s="22"/>
      <c r="L580" s="23"/>
    </row>
    <row r="581" spans="2:12" s="3" customFormat="1" ht="12.75">
      <c r="B581" s="36"/>
      <c r="D581" s="22"/>
      <c r="F581" s="48"/>
      <c r="J581" s="22"/>
      <c r="L581" s="23"/>
    </row>
    <row r="582" spans="2:12" s="3" customFormat="1" ht="12.75">
      <c r="B582" s="36"/>
      <c r="D582" s="22"/>
      <c r="F582" s="48"/>
      <c r="J582" s="22"/>
      <c r="L582" s="23"/>
    </row>
    <row r="583" spans="2:12" s="3" customFormat="1" ht="12.75">
      <c r="B583" s="36"/>
      <c r="D583" s="22"/>
      <c r="F583" s="48"/>
      <c r="J583" s="22"/>
      <c r="L583" s="23"/>
    </row>
    <row r="584" spans="2:12" s="3" customFormat="1" ht="12.75">
      <c r="B584" s="36"/>
      <c r="D584" s="22"/>
      <c r="F584" s="48"/>
      <c r="J584" s="22"/>
      <c r="L584" s="23"/>
    </row>
    <row r="585" spans="2:12" s="3" customFormat="1" ht="12.75">
      <c r="B585" s="36"/>
      <c r="D585" s="22"/>
      <c r="F585" s="48"/>
      <c r="J585" s="22"/>
      <c r="L585" s="23"/>
    </row>
    <row r="586" spans="2:12" s="3" customFormat="1" ht="12.75">
      <c r="B586" s="36"/>
      <c r="D586" s="22"/>
      <c r="F586" s="48"/>
      <c r="J586" s="22"/>
      <c r="L586" s="23"/>
    </row>
    <row r="587" spans="2:12" s="3" customFormat="1" ht="12.75">
      <c r="B587" s="36"/>
      <c r="D587" s="22"/>
      <c r="F587" s="48"/>
      <c r="J587" s="22"/>
      <c r="L587" s="23"/>
    </row>
    <row r="588" spans="2:12" s="3" customFormat="1" ht="12.75">
      <c r="B588" s="36"/>
      <c r="D588" s="22"/>
      <c r="F588" s="48"/>
      <c r="J588" s="22"/>
      <c r="L588" s="23"/>
    </row>
    <row r="589" spans="2:12" s="3" customFormat="1" ht="12.75">
      <c r="B589" s="36"/>
      <c r="D589" s="22"/>
      <c r="F589" s="48"/>
      <c r="J589" s="22"/>
      <c r="L589" s="23"/>
    </row>
    <row r="590" spans="2:12" s="3" customFormat="1" ht="12.75">
      <c r="B590" s="36"/>
      <c r="D590" s="22"/>
      <c r="F590" s="48"/>
      <c r="J590" s="22"/>
      <c r="L590" s="23"/>
    </row>
    <row r="591" spans="2:12" s="3" customFormat="1" ht="12.75">
      <c r="B591" s="36"/>
      <c r="D591" s="22"/>
      <c r="F591" s="48"/>
      <c r="J591" s="22"/>
      <c r="L591" s="23"/>
    </row>
    <row r="592" spans="2:12" s="3" customFormat="1" ht="12.75">
      <c r="B592" s="36"/>
      <c r="D592" s="22"/>
      <c r="F592" s="48"/>
      <c r="J592" s="22"/>
      <c r="L592" s="23"/>
    </row>
    <row r="593" spans="2:12" s="3" customFormat="1" ht="12.75">
      <c r="B593" s="36"/>
      <c r="D593" s="22"/>
      <c r="F593" s="48"/>
      <c r="J593" s="22"/>
      <c r="L593" s="23"/>
    </row>
    <row r="594" spans="2:12" s="3" customFormat="1" ht="12.75">
      <c r="B594" s="36"/>
      <c r="D594" s="22"/>
      <c r="F594" s="48"/>
      <c r="J594" s="22"/>
      <c r="L594" s="23"/>
    </row>
    <row r="595" spans="2:12" s="3" customFormat="1" ht="12.75">
      <c r="B595" s="36"/>
      <c r="D595" s="22"/>
      <c r="F595" s="48"/>
      <c r="J595" s="22"/>
      <c r="L595" s="23"/>
    </row>
    <row r="596" spans="2:12" s="3" customFormat="1" ht="12.75">
      <c r="B596" s="36"/>
      <c r="D596" s="22"/>
      <c r="F596" s="48"/>
      <c r="J596" s="22"/>
      <c r="L596" s="23"/>
    </row>
    <row r="597" spans="2:12" s="3" customFormat="1" ht="12.75">
      <c r="B597" s="36"/>
      <c r="D597" s="22"/>
      <c r="F597" s="48"/>
      <c r="J597" s="22"/>
      <c r="L597" s="23"/>
    </row>
    <row r="598" spans="2:12" s="3" customFormat="1" ht="12.75">
      <c r="B598" s="36"/>
      <c r="D598" s="22"/>
      <c r="F598" s="48"/>
      <c r="J598" s="22"/>
      <c r="L598" s="23"/>
    </row>
    <row r="599" spans="2:12" s="3" customFormat="1" ht="12.75">
      <c r="B599" s="36"/>
      <c r="D599" s="22"/>
      <c r="F599" s="48"/>
      <c r="J599" s="22"/>
      <c r="L599" s="23"/>
    </row>
    <row r="600" spans="2:12" s="3" customFormat="1" ht="12.75">
      <c r="B600" s="36"/>
      <c r="D600" s="22"/>
      <c r="F600" s="48"/>
      <c r="J600" s="22"/>
      <c r="L600" s="23"/>
    </row>
    <row r="601" spans="2:12" s="3" customFormat="1" ht="12.75">
      <c r="B601" s="36"/>
      <c r="D601" s="22"/>
      <c r="F601" s="48"/>
      <c r="J601" s="22"/>
      <c r="L601" s="23"/>
    </row>
    <row r="602" spans="2:12" s="3" customFormat="1" ht="12.75">
      <c r="B602" s="36"/>
      <c r="D602" s="22"/>
      <c r="F602" s="48"/>
      <c r="J602" s="22"/>
      <c r="L602" s="23"/>
    </row>
    <row r="603" spans="2:12" s="3" customFormat="1" ht="12.75">
      <c r="B603" s="36"/>
      <c r="D603" s="22"/>
      <c r="F603" s="48"/>
      <c r="J603" s="22"/>
      <c r="L603" s="23"/>
    </row>
    <row r="604" spans="2:12" s="3" customFormat="1" ht="12.75">
      <c r="B604" s="36"/>
      <c r="D604" s="22"/>
      <c r="F604" s="48"/>
      <c r="J604" s="22"/>
      <c r="L604" s="23"/>
    </row>
    <row r="605" spans="2:12" s="3" customFormat="1" ht="12.75">
      <c r="B605" s="36"/>
      <c r="D605" s="22"/>
      <c r="F605" s="48"/>
      <c r="J605" s="22"/>
      <c r="L605" s="23"/>
    </row>
    <row r="606" spans="2:12" s="3" customFormat="1" ht="12.75">
      <c r="B606" s="36"/>
      <c r="D606" s="22"/>
      <c r="F606" s="48"/>
      <c r="J606" s="22"/>
      <c r="L606" s="23"/>
    </row>
    <row r="607" spans="2:12" s="3" customFormat="1" ht="12.75">
      <c r="B607" s="36"/>
      <c r="D607" s="22"/>
      <c r="F607" s="48"/>
      <c r="J607" s="22"/>
      <c r="L607" s="23"/>
    </row>
    <row r="608" spans="2:12" s="3" customFormat="1" ht="12.75">
      <c r="B608" s="36"/>
      <c r="D608" s="22"/>
      <c r="F608" s="48"/>
      <c r="J608" s="22"/>
      <c r="L608" s="23"/>
    </row>
    <row r="609" spans="2:12" s="3" customFormat="1" ht="12.75">
      <c r="B609" s="36"/>
      <c r="D609" s="22"/>
      <c r="F609" s="48"/>
      <c r="J609" s="22"/>
      <c r="L609" s="23"/>
    </row>
    <row r="610" spans="2:12" s="3" customFormat="1" ht="12.75">
      <c r="B610" s="36"/>
      <c r="D610" s="22"/>
      <c r="F610" s="48"/>
      <c r="J610" s="22"/>
      <c r="L610" s="23"/>
    </row>
    <row r="611" spans="2:12" s="3" customFormat="1" ht="12.75">
      <c r="B611" s="36"/>
      <c r="D611" s="22"/>
      <c r="F611" s="48"/>
      <c r="J611" s="22"/>
      <c r="L611" s="23"/>
    </row>
    <row r="612" spans="2:12" s="3" customFormat="1" ht="12.75">
      <c r="B612" s="36"/>
      <c r="D612" s="22"/>
      <c r="F612" s="48"/>
      <c r="J612" s="22"/>
      <c r="L612" s="23"/>
    </row>
    <row r="613" spans="2:12" s="3" customFormat="1" ht="12.75">
      <c r="B613" s="36"/>
      <c r="D613" s="22"/>
      <c r="F613" s="48"/>
      <c r="J613" s="22"/>
      <c r="L613" s="23"/>
    </row>
    <row r="614" spans="2:12" s="3" customFormat="1" ht="12.75">
      <c r="B614" s="36"/>
      <c r="D614" s="22"/>
      <c r="F614" s="48"/>
      <c r="J614" s="22"/>
      <c r="L614" s="23"/>
    </row>
    <row r="615" spans="2:12" s="3" customFormat="1" ht="12.75">
      <c r="B615" s="36"/>
      <c r="D615" s="22"/>
      <c r="F615" s="48"/>
      <c r="J615" s="22"/>
      <c r="L615" s="23"/>
    </row>
    <row r="616" spans="2:12" s="3" customFormat="1" ht="12.75">
      <c r="B616" s="36"/>
      <c r="D616" s="22"/>
      <c r="F616" s="48"/>
      <c r="J616" s="22"/>
      <c r="L616" s="23"/>
    </row>
    <row r="617" spans="2:12" s="3" customFormat="1" ht="12.75">
      <c r="B617" s="36"/>
      <c r="D617" s="22"/>
      <c r="F617" s="48"/>
      <c r="J617" s="22"/>
      <c r="L617" s="23"/>
    </row>
    <row r="618" spans="2:12" s="3" customFormat="1" ht="12.75">
      <c r="B618" s="36"/>
      <c r="D618" s="22"/>
      <c r="F618" s="48"/>
      <c r="J618" s="22"/>
      <c r="L618" s="23"/>
    </row>
    <row r="619" spans="2:12" s="3" customFormat="1" ht="12.75">
      <c r="B619" s="36"/>
      <c r="D619" s="22"/>
      <c r="F619" s="48"/>
      <c r="J619" s="22"/>
      <c r="L619" s="23"/>
    </row>
    <row r="620" spans="2:12" s="3" customFormat="1" ht="12.75">
      <c r="B620" s="36"/>
      <c r="D620" s="22"/>
      <c r="F620" s="48"/>
      <c r="J620" s="22"/>
      <c r="L620" s="23"/>
    </row>
    <row r="621" spans="2:12" s="3" customFormat="1" ht="12.75">
      <c r="B621" s="36"/>
      <c r="D621" s="22"/>
      <c r="F621" s="48"/>
      <c r="J621" s="22"/>
      <c r="L621" s="23"/>
    </row>
    <row r="622" spans="2:12" s="3" customFormat="1" ht="12.75">
      <c r="B622" s="36"/>
      <c r="D622" s="22"/>
      <c r="F622" s="48"/>
      <c r="J622" s="22"/>
      <c r="L622" s="23"/>
    </row>
    <row r="623" spans="2:12" s="3" customFormat="1" ht="12.75">
      <c r="B623" s="36"/>
      <c r="D623" s="22"/>
      <c r="F623" s="48"/>
      <c r="J623" s="22"/>
      <c r="L623" s="23"/>
    </row>
  </sheetData>
  <sheetProtection/>
  <mergeCells count="23">
    <mergeCell ref="BC1:BE1"/>
    <mergeCell ref="BR1:BT1"/>
    <mergeCell ref="BO1:BQ1"/>
    <mergeCell ref="AN1:AP1"/>
    <mergeCell ref="AK1:AM1"/>
    <mergeCell ref="Y1:AA1"/>
    <mergeCell ref="BX1:BZ1"/>
    <mergeCell ref="AE1:AG1"/>
    <mergeCell ref="AB1:AD1"/>
    <mergeCell ref="AW1:AY1"/>
    <mergeCell ref="BI1:BK1"/>
    <mergeCell ref="BL1:BN1"/>
    <mergeCell ref="BU1:BW1"/>
    <mergeCell ref="AH1:AJ1"/>
    <mergeCell ref="AZ1:BB1"/>
    <mergeCell ref="BF1:BH1"/>
    <mergeCell ref="B1:E1"/>
    <mergeCell ref="M1:O1"/>
    <mergeCell ref="P1:R1"/>
    <mergeCell ref="S1:U1"/>
    <mergeCell ref="AT1:AV1"/>
    <mergeCell ref="AQ1:AS1"/>
    <mergeCell ref="V1:X1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2"/>
  <sheetViews>
    <sheetView tabSelected="1" zoomScale="85" zoomScaleNormal="85" zoomScalePageLayoutView="0" workbookViewId="0" topLeftCell="A1">
      <pane xSplit="15" ySplit="2" topLeftCell="P3" activePane="bottomRight" state="frozen"/>
      <selection pane="topLeft" activeCell="A1" sqref="A1"/>
      <selection pane="topRight" activeCell="P1" sqref="P1"/>
      <selection pane="bottomLeft" activeCell="A3" sqref="A3"/>
      <selection pane="bottomRight" activeCell="E28" sqref="E28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10.851562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8515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421875" style="8" hidden="1" customWidth="1"/>
    <col min="17" max="17" width="4.7109375" style="1" hidden="1" customWidth="1"/>
    <col min="18" max="18" width="4.28125" style="1" bestFit="1" customWidth="1"/>
    <col min="19" max="19" width="5.140625" style="0" hidden="1" customWidth="1"/>
    <col min="20" max="20" width="4.7109375" style="0" hidden="1" customWidth="1"/>
    <col min="21" max="21" width="4.7109375" style="0" bestFit="1" customWidth="1"/>
    <col min="22" max="22" width="4.28125" style="0" hidden="1" customWidth="1"/>
    <col min="23" max="23" width="4.00390625" style="0" hidden="1" customWidth="1"/>
    <col min="24" max="24" width="3.421875" style="0" bestFit="1" customWidth="1"/>
    <col min="25" max="25" width="3.7109375" style="0" hidden="1" customWidth="1"/>
    <col min="26" max="26" width="6.140625" style="0" hidden="1" customWidth="1"/>
    <col min="27" max="27" width="5.7109375" style="0" bestFit="1" customWidth="1"/>
    <col min="28" max="28" width="4.57421875" style="0" hidden="1" customWidth="1"/>
    <col min="29" max="29" width="4.140625" style="0" hidden="1" customWidth="1"/>
    <col min="30" max="30" width="3.140625" style="0" bestFit="1" customWidth="1"/>
    <col min="31" max="31" width="3.57421875" style="0" hidden="1" customWidth="1"/>
    <col min="32" max="32" width="5.00390625" style="0" hidden="1" customWidth="1"/>
    <col min="33" max="33" width="6.00390625" style="0" bestFit="1" customWidth="1"/>
    <col min="34" max="34" width="3.7109375" style="0" hidden="1" customWidth="1"/>
    <col min="35" max="35" width="4.7109375" style="0" hidden="1" customWidth="1"/>
    <col min="36" max="36" width="2.8515625" style="0" bestFit="1" customWidth="1"/>
    <col min="37" max="37" width="3.7109375" style="0" hidden="1" customWidth="1"/>
    <col min="38" max="38" width="5.28125" style="0" hidden="1" customWidth="1"/>
    <col min="39" max="39" width="5.00390625" style="0" bestFit="1" customWidth="1"/>
    <col min="40" max="40" width="4.28125" style="0" hidden="1" customWidth="1"/>
    <col min="41" max="41" width="4.00390625" style="0" hidden="1" customWidth="1"/>
    <col min="42" max="42" width="4.140625" style="0" bestFit="1" customWidth="1"/>
    <col min="43" max="43" width="3.28125" style="0" hidden="1" customWidth="1"/>
    <col min="44" max="44" width="3.57421875" style="0" hidden="1" customWidth="1"/>
    <col min="45" max="45" width="4.140625" style="0" bestFit="1" customWidth="1"/>
    <col min="46" max="46" width="4.7109375" style="0" hidden="1" customWidth="1"/>
    <col min="47" max="47" width="4.00390625" style="0" hidden="1" customWidth="1"/>
    <col min="48" max="48" width="4.00390625" style="0" bestFit="1" customWidth="1"/>
    <col min="49" max="49" width="4.57421875" style="0" hidden="1" customWidth="1"/>
    <col min="50" max="50" width="4.00390625" style="0" hidden="1" customWidth="1"/>
    <col min="51" max="51" width="4.140625" style="0" customWidth="1"/>
    <col min="52" max="53" width="4.57421875" style="0" hidden="1" customWidth="1"/>
    <col min="54" max="54" width="5.57421875" style="0" bestFit="1" customWidth="1"/>
    <col min="55" max="55" width="2.8515625" style="0" hidden="1" customWidth="1"/>
    <col min="56" max="56" width="3.7109375" style="0" hidden="1" customWidth="1"/>
    <col min="57" max="57" width="4.00390625" style="0" bestFit="1" customWidth="1"/>
    <col min="58" max="59" width="4.140625" style="0" hidden="1" customWidth="1"/>
    <col min="60" max="60" width="4.140625" style="0" customWidth="1"/>
    <col min="61" max="61" width="4.140625" style="0" hidden="1" customWidth="1"/>
    <col min="62" max="62" width="5.140625" style="0" hidden="1" customWidth="1"/>
    <col min="63" max="63" width="4.140625" style="0" customWidth="1"/>
    <col min="64" max="64" width="2.28125" style="0" hidden="1" customWidth="1"/>
    <col min="65" max="65" width="4.140625" style="0" hidden="1" customWidth="1"/>
    <col min="66" max="66" width="3.140625" style="0" bestFit="1" customWidth="1"/>
    <col min="67" max="67" width="3.57421875" style="0" hidden="1" customWidth="1"/>
    <col min="68" max="68" width="5.28125" style="0" hidden="1" customWidth="1"/>
    <col min="69" max="69" width="3.7109375" style="0" bestFit="1" customWidth="1"/>
    <col min="70" max="70" width="3.7109375" style="0" hidden="1" customWidth="1"/>
    <col min="71" max="71" width="4.140625" style="0" hidden="1" customWidth="1"/>
    <col min="72" max="72" width="2.8515625" style="0" bestFit="1" customWidth="1"/>
    <col min="73" max="73" width="3.7109375" style="0" hidden="1" customWidth="1"/>
    <col min="74" max="74" width="2.7109375" style="0" hidden="1" customWidth="1"/>
    <col min="75" max="75" width="5.28125" style="0" bestFit="1" customWidth="1"/>
    <col min="76" max="76" width="4.421875" style="0" hidden="1" customWidth="1"/>
    <col min="77" max="77" width="4.140625" style="0" hidden="1" customWidth="1"/>
    <col min="78" max="78" width="2.8515625" style="0" bestFit="1" customWidth="1"/>
    <col min="79" max="79" width="4.28125" style="0" hidden="1" customWidth="1"/>
    <col min="80" max="80" width="4.421875" style="0" hidden="1" customWidth="1"/>
    <col min="81" max="81" width="2.8515625" style="0" bestFit="1" customWidth="1"/>
  </cols>
  <sheetData>
    <row r="1" spans="1:81" s="9" customFormat="1" ht="105" customHeight="1">
      <c r="A1" s="138" t="s">
        <v>887</v>
      </c>
      <c r="B1" s="138"/>
      <c r="C1" s="138"/>
      <c r="D1" s="138"/>
      <c r="E1" s="139"/>
      <c r="F1" s="18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19" t="s">
        <v>56</v>
      </c>
      <c r="M1" s="19" t="s">
        <v>57</v>
      </c>
      <c r="N1" s="19" t="s">
        <v>58</v>
      </c>
      <c r="O1" s="21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5" t="s">
        <v>918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 customHeight="1">
      <c r="A2" s="3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 t="s">
        <v>59</v>
      </c>
      <c r="I2" s="44" t="s">
        <v>59</v>
      </c>
      <c r="J2" s="42" t="s">
        <v>33</v>
      </c>
      <c r="K2" s="42" t="s">
        <v>34</v>
      </c>
      <c r="L2" s="42"/>
      <c r="M2" s="61"/>
      <c r="N2" s="61"/>
      <c r="O2" s="38"/>
      <c r="P2" s="67" t="s">
        <v>35</v>
      </c>
      <c r="Q2" s="67" t="s">
        <v>36</v>
      </c>
      <c r="R2" s="67" t="s">
        <v>37</v>
      </c>
      <c r="S2" s="67" t="s">
        <v>35</v>
      </c>
      <c r="T2" s="67" t="s">
        <v>36</v>
      </c>
      <c r="U2" s="67" t="s">
        <v>37</v>
      </c>
      <c r="V2" s="67" t="s">
        <v>35</v>
      </c>
      <c r="W2" s="67" t="s">
        <v>36</v>
      </c>
      <c r="X2" s="67" t="s">
        <v>37</v>
      </c>
      <c r="Y2" s="67" t="s">
        <v>35</v>
      </c>
      <c r="Z2" s="67" t="s">
        <v>36</v>
      </c>
      <c r="AA2" s="6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27" s="17" customFormat="1" ht="12.75">
      <c r="A3" s="78"/>
      <c r="B3" s="79"/>
      <c r="C3" s="80"/>
      <c r="D3" s="81"/>
      <c r="E3" s="82"/>
      <c r="F3" s="91">
        <f>K3+L3+M3+N3</f>
        <v>0</v>
      </c>
      <c r="G3" s="54"/>
      <c r="H3" s="55"/>
      <c r="I3" s="56"/>
      <c r="J3" s="92">
        <f>P3+S3+V3+Y3+AB3+AE3+AH3+AK3+AN3+AQ3+AT3+AW3+AZ3+BC3+BF3+BI3+BL3</f>
        <v>0</v>
      </c>
      <c r="K3" s="69">
        <f>R3+U3+X3+AA3+AD3+AG3+AJ3+AM3+AP3+AS3+AV3+AY3+BB3+BE3+BH3+BK3+BN3</f>
        <v>0</v>
      </c>
      <c r="L3" s="69"/>
      <c r="M3" s="93"/>
      <c r="N3" s="93"/>
      <c r="O3" s="38" t="str">
        <f>IF(COUNTIF(assolute,C3)&gt;1,"x"," ")</f>
        <v> </v>
      </c>
      <c r="P3" s="99"/>
      <c r="Q3" s="99"/>
      <c r="R3" s="56"/>
      <c r="S3" s="50"/>
      <c r="T3" s="50"/>
      <c r="U3" s="50"/>
      <c r="V3" s="50"/>
      <c r="W3" s="50"/>
      <c r="X3" s="50"/>
      <c r="Y3" s="50"/>
      <c r="Z3" s="50"/>
      <c r="AA3" s="50"/>
    </row>
    <row r="4" spans="1:81" s="3" customFormat="1" ht="12.75">
      <c r="A4" s="126">
        <v>1</v>
      </c>
      <c r="B4" s="97" t="s">
        <v>888</v>
      </c>
      <c r="C4" s="97" t="s">
        <v>889</v>
      </c>
      <c r="D4" s="95" t="s">
        <v>890</v>
      </c>
      <c r="E4" s="98" t="s">
        <v>256</v>
      </c>
      <c r="F4" s="1">
        <f>K4+L4+M4</f>
        <v>60</v>
      </c>
      <c r="G4" s="2"/>
      <c r="H4" s="1"/>
      <c r="I4" s="1"/>
      <c r="J4" s="35">
        <f>P4+S4+V4+Y4+AB4+AE4+AH4+AK4+AN4+AQ4+AT4+AW4+AZ4+BC4+BL4</f>
        <v>2</v>
      </c>
      <c r="K4" s="26">
        <f>R4+U4+X4+AA4+AD4+AG4+AJ4+AM4+AP4+AS4+AV4+AY4+BB4+BE4+BN4</f>
        <v>60</v>
      </c>
      <c r="L4" s="1"/>
      <c r="M4" s="100"/>
      <c r="N4" s="100"/>
      <c r="O4" s="65" t="str">
        <f>IF(COUNTIF(assolute,C4)&gt;1,"x"," ")</f>
        <v> </v>
      </c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9" t="s">
        <v>42</v>
      </c>
      <c r="AC4" s="89" t="s">
        <v>42</v>
      </c>
      <c r="AD4" s="89" t="s">
        <v>91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95" t="s">
        <v>42</v>
      </c>
      <c r="BM4" s="95" t="s">
        <v>42</v>
      </c>
      <c r="BN4" s="95" t="s">
        <v>91</v>
      </c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2:16" s="3" customFormat="1" ht="12.75">
      <c r="B5" s="36"/>
      <c r="D5" s="22"/>
      <c r="F5" s="75"/>
      <c r="J5" s="22"/>
      <c r="M5" s="62"/>
      <c r="N5" s="62"/>
      <c r="O5" s="23"/>
      <c r="P5" s="7"/>
    </row>
    <row r="6" spans="2:16" s="3" customFormat="1" ht="12.75">
      <c r="B6" s="36"/>
      <c r="D6" s="22"/>
      <c r="J6" s="22"/>
      <c r="K6" s="3">
        <f>SUM(K3:K5)</f>
        <v>60</v>
      </c>
      <c r="M6" s="62"/>
      <c r="N6" s="62"/>
      <c r="O6" s="23"/>
      <c r="P6" s="7"/>
    </row>
    <row r="7" spans="2:16" s="3" customFormat="1" ht="12.75">
      <c r="B7" s="36"/>
      <c r="D7" s="22"/>
      <c r="J7" s="22"/>
      <c r="M7" s="62"/>
      <c r="N7" s="62"/>
      <c r="O7" s="23"/>
      <c r="P7" s="7"/>
    </row>
    <row r="8" spans="2:16" s="3" customFormat="1" ht="12.75">
      <c r="B8" s="36"/>
      <c r="D8" s="22"/>
      <c r="J8" s="22"/>
      <c r="M8" s="62"/>
      <c r="N8" s="62"/>
      <c r="O8" s="23"/>
      <c r="P8" s="7"/>
    </row>
    <row r="9" spans="2:16" s="3" customFormat="1" ht="12.75">
      <c r="B9" s="36"/>
      <c r="D9" s="22"/>
      <c r="J9" s="22"/>
      <c r="M9" s="62"/>
      <c r="N9" s="62"/>
      <c r="O9" s="23"/>
      <c r="P9" s="7"/>
    </row>
    <row r="10" spans="2:16" s="3" customFormat="1" ht="12.75">
      <c r="B10" s="36"/>
      <c r="D10" s="22"/>
      <c r="J10" s="22"/>
      <c r="M10" s="62"/>
      <c r="N10" s="62"/>
      <c r="O10" s="23"/>
      <c r="P10" s="7"/>
    </row>
    <row r="11" spans="2:16" s="3" customFormat="1" ht="12.75">
      <c r="B11" s="36"/>
      <c r="D11" s="22"/>
      <c r="J11" s="22"/>
      <c r="M11" s="62"/>
      <c r="N11" s="62"/>
      <c r="O11" s="23"/>
      <c r="P11" s="7"/>
    </row>
    <row r="12" spans="2:16" s="3" customFormat="1" ht="12.75">
      <c r="B12" s="36"/>
      <c r="D12" s="22"/>
      <c r="J12" s="22"/>
      <c r="M12" s="62"/>
      <c r="N12" s="62"/>
      <c r="O12" s="23"/>
      <c r="P12" s="7"/>
    </row>
    <row r="13" spans="2:16" s="3" customFormat="1" ht="12.75">
      <c r="B13" s="36"/>
      <c r="D13" s="22"/>
      <c r="J13" s="22"/>
      <c r="M13" s="62"/>
      <c r="N13" s="62"/>
      <c r="O13" s="23"/>
      <c r="P13" s="7"/>
    </row>
    <row r="14" spans="2:16" s="3" customFormat="1" ht="12.75">
      <c r="B14" s="36"/>
      <c r="D14" s="22"/>
      <c r="J14" s="22"/>
      <c r="M14" s="62"/>
      <c r="N14" s="62"/>
      <c r="O14" s="23"/>
      <c r="P14" s="7"/>
    </row>
    <row r="15" spans="2:16" s="3" customFormat="1" ht="12.75">
      <c r="B15" s="36"/>
      <c r="D15" s="22"/>
      <c r="J15" s="22"/>
      <c r="M15" s="62"/>
      <c r="N15" s="62"/>
      <c r="O15" s="23"/>
      <c r="P15" s="7"/>
    </row>
    <row r="16" spans="2:16" s="3" customFormat="1" ht="12.75">
      <c r="B16" s="36"/>
      <c r="D16" s="22"/>
      <c r="J16" s="22"/>
      <c r="M16" s="62"/>
      <c r="N16" s="62"/>
      <c r="O16" s="23"/>
      <c r="P16" s="7"/>
    </row>
    <row r="17" spans="2:16" s="3" customFormat="1" ht="12.75">
      <c r="B17" s="36"/>
      <c r="D17" s="22"/>
      <c r="J17" s="22"/>
      <c r="M17" s="62"/>
      <c r="N17" s="62"/>
      <c r="O17" s="23"/>
      <c r="P17" s="7"/>
    </row>
    <row r="18" spans="2:16" s="3" customFormat="1" ht="12.75">
      <c r="B18" s="36"/>
      <c r="D18" s="22"/>
      <c r="J18" s="22"/>
      <c r="M18" s="62"/>
      <c r="N18" s="62"/>
      <c r="O18" s="23"/>
      <c r="P18" s="7"/>
    </row>
    <row r="19" spans="2:16" s="3" customFormat="1" ht="12.75">
      <c r="B19" s="36"/>
      <c r="D19" s="22"/>
      <c r="J19" s="22"/>
      <c r="M19" s="62"/>
      <c r="N19" s="62"/>
      <c r="O19" s="23"/>
      <c r="P19" s="7"/>
    </row>
    <row r="20" spans="2:16" s="3" customFormat="1" ht="12.75">
      <c r="B20" s="36"/>
      <c r="D20" s="22"/>
      <c r="J20" s="22"/>
      <c r="M20" s="62"/>
      <c r="N20" s="62"/>
      <c r="O20" s="23"/>
      <c r="P20" s="7"/>
    </row>
    <row r="21" spans="2:16" s="3" customFormat="1" ht="12.75">
      <c r="B21" s="36"/>
      <c r="D21" s="22"/>
      <c r="J21" s="22"/>
      <c r="M21" s="62"/>
      <c r="N21" s="62"/>
      <c r="O21" s="23"/>
      <c r="P21" s="7"/>
    </row>
    <row r="22" spans="2:16" s="3" customFormat="1" ht="12.75">
      <c r="B22" s="36"/>
      <c r="D22" s="22"/>
      <c r="J22" s="22"/>
      <c r="M22" s="62"/>
      <c r="N22" s="62"/>
      <c r="O22" s="23"/>
      <c r="P22" s="7"/>
    </row>
    <row r="23" spans="2:16" s="3" customFormat="1" ht="12.75">
      <c r="B23" s="36"/>
      <c r="D23" s="22"/>
      <c r="J23" s="22"/>
      <c r="M23" s="62"/>
      <c r="N23" s="62"/>
      <c r="O23" s="23"/>
      <c r="P23" s="7"/>
    </row>
    <row r="24" spans="2:16" s="3" customFormat="1" ht="12.75">
      <c r="B24" s="36"/>
      <c r="D24" s="22"/>
      <c r="J24" s="22"/>
      <c r="M24" s="62"/>
      <c r="N24" s="62"/>
      <c r="O24" s="23"/>
      <c r="P24" s="7"/>
    </row>
    <row r="25" spans="2:16" s="3" customFormat="1" ht="12.75">
      <c r="B25" s="36"/>
      <c r="D25" s="22"/>
      <c r="J25" s="22"/>
      <c r="M25" s="62"/>
      <c r="N25" s="62"/>
      <c r="O25" s="23"/>
      <c r="P25" s="7"/>
    </row>
    <row r="26" spans="2:16" s="3" customFormat="1" ht="12.75">
      <c r="B26" s="36"/>
      <c r="D26" s="22"/>
      <c r="J26" s="22"/>
      <c r="M26" s="62"/>
      <c r="N26" s="62"/>
      <c r="O26" s="23"/>
      <c r="P26" s="7"/>
    </row>
    <row r="27" spans="2:16" s="3" customFormat="1" ht="12.75">
      <c r="B27" s="36"/>
      <c r="D27" s="22"/>
      <c r="J27" s="22"/>
      <c r="M27" s="62"/>
      <c r="N27" s="62"/>
      <c r="O27" s="23"/>
      <c r="P27" s="7"/>
    </row>
    <row r="28" spans="2:16" s="3" customFormat="1" ht="12.75">
      <c r="B28" s="36"/>
      <c r="D28" s="22"/>
      <c r="J28" s="22"/>
      <c r="M28" s="62"/>
      <c r="N28" s="62"/>
      <c r="O28" s="23"/>
      <c r="P28" s="7"/>
    </row>
    <row r="29" spans="2:16" s="3" customFormat="1" ht="12.75">
      <c r="B29" s="36"/>
      <c r="D29" s="22"/>
      <c r="J29" s="22"/>
      <c r="M29" s="62"/>
      <c r="N29" s="62"/>
      <c r="O29" s="23"/>
      <c r="P29" s="7"/>
    </row>
    <row r="30" spans="2:16" s="3" customFormat="1" ht="12.75">
      <c r="B30" s="36"/>
      <c r="D30" s="22"/>
      <c r="J30" s="22"/>
      <c r="M30" s="62"/>
      <c r="N30" s="62"/>
      <c r="O30" s="23"/>
      <c r="P30" s="7"/>
    </row>
    <row r="31" spans="2:16" s="3" customFormat="1" ht="12.75">
      <c r="B31" s="36"/>
      <c r="D31" s="22"/>
      <c r="J31" s="22"/>
      <c r="M31" s="62"/>
      <c r="N31" s="62"/>
      <c r="O31" s="23"/>
      <c r="P31" s="7"/>
    </row>
    <row r="32" spans="2:16" s="3" customFormat="1" ht="12.75">
      <c r="B32" s="36"/>
      <c r="D32" s="22"/>
      <c r="J32" s="22"/>
      <c r="M32" s="62"/>
      <c r="N32" s="62"/>
      <c r="O32" s="23"/>
      <c r="P32" s="7"/>
    </row>
    <row r="33" spans="2:16" s="3" customFormat="1" ht="12.75">
      <c r="B33" s="36"/>
      <c r="D33" s="22"/>
      <c r="J33" s="22"/>
      <c r="M33" s="62"/>
      <c r="N33" s="62"/>
      <c r="O33" s="23"/>
      <c r="P33" s="7"/>
    </row>
    <row r="34" spans="2:16" s="3" customFormat="1" ht="12.75">
      <c r="B34" s="36"/>
      <c r="D34" s="22"/>
      <c r="J34" s="22"/>
      <c r="M34" s="62"/>
      <c r="N34" s="62"/>
      <c r="O34" s="23"/>
      <c r="P34" s="7"/>
    </row>
    <row r="35" spans="2:16" s="3" customFormat="1" ht="12.75">
      <c r="B35" s="36"/>
      <c r="D35" s="22"/>
      <c r="J35" s="22"/>
      <c r="M35" s="62"/>
      <c r="N35" s="62"/>
      <c r="O35" s="23"/>
      <c r="P35" s="7"/>
    </row>
    <row r="36" spans="2:16" s="3" customFormat="1" ht="12.75">
      <c r="B36" s="36"/>
      <c r="D36" s="22"/>
      <c r="J36" s="22"/>
      <c r="M36" s="62"/>
      <c r="N36" s="62"/>
      <c r="O36" s="23"/>
      <c r="P36" s="7"/>
    </row>
    <row r="37" spans="2:16" s="3" customFormat="1" ht="12.75">
      <c r="B37" s="36"/>
      <c r="D37" s="22"/>
      <c r="J37" s="22"/>
      <c r="M37" s="62"/>
      <c r="N37" s="62"/>
      <c r="O37" s="23"/>
      <c r="P37" s="7"/>
    </row>
    <row r="38" spans="2:16" s="3" customFormat="1" ht="12.75">
      <c r="B38" s="36"/>
      <c r="D38" s="22"/>
      <c r="J38" s="22"/>
      <c r="M38" s="62"/>
      <c r="N38" s="62"/>
      <c r="O38" s="23"/>
      <c r="P38" s="7"/>
    </row>
    <row r="39" spans="2:16" s="3" customFormat="1" ht="12.75">
      <c r="B39" s="36"/>
      <c r="D39" s="22"/>
      <c r="J39" s="22"/>
      <c r="M39" s="62"/>
      <c r="N39" s="62"/>
      <c r="O39" s="23"/>
      <c r="P39" s="7"/>
    </row>
    <row r="40" spans="2:16" s="3" customFormat="1" ht="12.75">
      <c r="B40" s="36"/>
      <c r="D40" s="22"/>
      <c r="J40" s="22"/>
      <c r="M40" s="62"/>
      <c r="N40" s="62"/>
      <c r="O40" s="23"/>
      <c r="P40" s="7"/>
    </row>
    <row r="41" spans="2:16" s="3" customFormat="1" ht="12.75">
      <c r="B41" s="36"/>
      <c r="D41" s="22"/>
      <c r="J41" s="22"/>
      <c r="M41" s="62"/>
      <c r="N41" s="62"/>
      <c r="O41" s="23"/>
      <c r="P41" s="7"/>
    </row>
    <row r="42" spans="2:16" s="3" customFormat="1" ht="12.75">
      <c r="B42" s="36"/>
      <c r="D42" s="22"/>
      <c r="J42" s="22"/>
      <c r="M42" s="62"/>
      <c r="N42" s="62"/>
      <c r="O42" s="23"/>
      <c r="P42" s="7"/>
    </row>
    <row r="43" spans="2:16" s="3" customFormat="1" ht="12.75">
      <c r="B43" s="36"/>
      <c r="D43" s="22"/>
      <c r="J43" s="22"/>
      <c r="M43" s="62"/>
      <c r="N43" s="62"/>
      <c r="O43" s="23"/>
      <c r="P43" s="7"/>
    </row>
    <row r="44" spans="2:16" s="3" customFormat="1" ht="12.75">
      <c r="B44" s="36"/>
      <c r="D44" s="22"/>
      <c r="J44" s="22"/>
      <c r="M44" s="62"/>
      <c r="N44" s="62"/>
      <c r="O44" s="23"/>
      <c r="P44" s="7"/>
    </row>
    <row r="45" spans="2:16" s="3" customFormat="1" ht="12.75">
      <c r="B45" s="36"/>
      <c r="D45" s="22"/>
      <c r="J45" s="22"/>
      <c r="M45" s="62"/>
      <c r="N45" s="62"/>
      <c r="O45" s="23"/>
      <c r="P45" s="7"/>
    </row>
    <row r="46" spans="2:16" s="3" customFormat="1" ht="12.75">
      <c r="B46" s="36"/>
      <c r="D46" s="22"/>
      <c r="J46" s="22"/>
      <c r="M46" s="62"/>
      <c r="N46" s="62"/>
      <c r="O46" s="23"/>
      <c r="P46" s="7"/>
    </row>
    <row r="47" spans="2:16" s="3" customFormat="1" ht="12.75">
      <c r="B47" s="36"/>
      <c r="D47" s="22"/>
      <c r="J47" s="22"/>
      <c r="M47" s="62"/>
      <c r="N47" s="62"/>
      <c r="O47" s="23"/>
      <c r="P47" s="7"/>
    </row>
    <row r="48" spans="2:16" s="3" customFormat="1" ht="12.75">
      <c r="B48" s="36"/>
      <c r="D48" s="22"/>
      <c r="J48" s="22"/>
      <c r="M48" s="62"/>
      <c r="N48" s="62"/>
      <c r="O48" s="23"/>
      <c r="P48" s="7"/>
    </row>
    <row r="49" spans="2:16" s="3" customFormat="1" ht="12.75">
      <c r="B49" s="36"/>
      <c r="D49" s="22"/>
      <c r="J49" s="22"/>
      <c r="M49" s="62"/>
      <c r="N49" s="62"/>
      <c r="O49" s="23"/>
      <c r="P49" s="7"/>
    </row>
    <row r="50" spans="2:16" s="3" customFormat="1" ht="12.75">
      <c r="B50" s="36"/>
      <c r="D50" s="22"/>
      <c r="J50" s="22"/>
      <c r="M50" s="62"/>
      <c r="N50" s="62"/>
      <c r="O50" s="23"/>
      <c r="P50" s="7"/>
    </row>
    <row r="51" spans="2:16" s="3" customFormat="1" ht="12.75">
      <c r="B51" s="36"/>
      <c r="D51" s="22"/>
      <c r="J51" s="22"/>
      <c r="M51" s="62"/>
      <c r="N51" s="62"/>
      <c r="O51" s="23"/>
      <c r="P51" s="7"/>
    </row>
    <row r="52" spans="2:16" s="3" customFormat="1" ht="12.75">
      <c r="B52" s="36"/>
      <c r="D52" s="22"/>
      <c r="J52" s="22"/>
      <c r="M52" s="62"/>
      <c r="N52" s="62"/>
      <c r="O52" s="23"/>
      <c r="P52" s="7"/>
    </row>
    <row r="53" spans="2:16" s="3" customFormat="1" ht="12.75">
      <c r="B53" s="36"/>
      <c r="D53" s="22"/>
      <c r="J53" s="22"/>
      <c r="M53" s="62"/>
      <c r="N53" s="62"/>
      <c r="O53" s="23"/>
      <c r="P53" s="7"/>
    </row>
    <row r="54" spans="2:16" s="3" customFormat="1" ht="12.75">
      <c r="B54" s="36"/>
      <c r="D54" s="22"/>
      <c r="J54" s="22"/>
      <c r="M54" s="62"/>
      <c r="N54" s="62"/>
      <c r="O54" s="23"/>
      <c r="P54" s="7"/>
    </row>
    <row r="55" spans="2:16" s="3" customFormat="1" ht="12.75">
      <c r="B55" s="36"/>
      <c r="D55" s="22"/>
      <c r="J55" s="22"/>
      <c r="M55" s="62"/>
      <c r="N55" s="62"/>
      <c r="O55" s="23"/>
      <c r="P55" s="7"/>
    </row>
    <row r="56" spans="2:16" s="3" customFormat="1" ht="12.75">
      <c r="B56" s="36"/>
      <c r="D56" s="22"/>
      <c r="J56" s="22"/>
      <c r="M56" s="62"/>
      <c r="N56" s="62"/>
      <c r="O56" s="23"/>
      <c r="P56" s="7"/>
    </row>
    <row r="57" spans="2:16" s="3" customFormat="1" ht="12.75">
      <c r="B57" s="36"/>
      <c r="D57" s="22"/>
      <c r="J57" s="22"/>
      <c r="M57" s="62"/>
      <c r="N57" s="62"/>
      <c r="O57" s="23"/>
      <c r="P57" s="7"/>
    </row>
    <row r="58" spans="2:16" s="3" customFormat="1" ht="12.75">
      <c r="B58" s="36"/>
      <c r="D58" s="22"/>
      <c r="J58" s="22"/>
      <c r="M58" s="62"/>
      <c r="N58" s="62"/>
      <c r="O58" s="23"/>
      <c r="P58" s="7"/>
    </row>
    <row r="59" spans="2:16" s="3" customFormat="1" ht="12.75">
      <c r="B59" s="36"/>
      <c r="D59" s="22"/>
      <c r="J59" s="22"/>
      <c r="M59" s="62"/>
      <c r="N59" s="62"/>
      <c r="O59" s="23"/>
      <c r="P59" s="7"/>
    </row>
    <row r="60" spans="2:16" s="3" customFormat="1" ht="12.75">
      <c r="B60" s="36"/>
      <c r="D60" s="22"/>
      <c r="J60" s="22"/>
      <c r="M60" s="62"/>
      <c r="N60" s="62"/>
      <c r="O60" s="23"/>
      <c r="P60" s="7"/>
    </row>
    <row r="61" spans="2:16" s="3" customFormat="1" ht="12.75">
      <c r="B61" s="36"/>
      <c r="D61" s="22"/>
      <c r="J61" s="22"/>
      <c r="M61" s="62"/>
      <c r="N61" s="62"/>
      <c r="O61" s="23"/>
      <c r="P61" s="7"/>
    </row>
    <row r="62" spans="2:16" s="3" customFormat="1" ht="12.75">
      <c r="B62" s="36"/>
      <c r="D62" s="22"/>
      <c r="J62" s="22"/>
      <c r="M62" s="62"/>
      <c r="N62" s="62"/>
      <c r="O62" s="23"/>
      <c r="P62" s="7"/>
    </row>
    <row r="63" spans="2:16" s="3" customFormat="1" ht="12.75">
      <c r="B63" s="36"/>
      <c r="D63" s="22"/>
      <c r="J63" s="22"/>
      <c r="M63" s="62"/>
      <c r="N63" s="62"/>
      <c r="O63" s="23"/>
      <c r="P63" s="7"/>
    </row>
    <row r="64" spans="2:16" s="3" customFormat="1" ht="12.75">
      <c r="B64" s="36"/>
      <c r="D64" s="22"/>
      <c r="J64" s="22"/>
      <c r="M64" s="62"/>
      <c r="N64" s="62"/>
      <c r="O64" s="23"/>
      <c r="P64" s="7"/>
    </row>
    <row r="65" spans="2:16" s="3" customFormat="1" ht="12.75">
      <c r="B65" s="36"/>
      <c r="D65" s="22"/>
      <c r="J65" s="22"/>
      <c r="M65" s="62"/>
      <c r="N65" s="62"/>
      <c r="O65" s="23"/>
      <c r="P65" s="7"/>
    </row>
    <row r="66" spans="2:16" s="3" customFormat="1" ht="12.75">
      <c r="B66" s="36"/>
      <c r="D66" s="22"/>
      <c r="J66" s="22"/>
      <c r="M66" s="62"/>
      <c r="N66" s="62"/>
      <c r="O66" s="23"/>
      <c r="P66" s="7"/>
    </row>
    <row r="67" spans="2:16" s="3" customFormat="1" ht="12.75">
      <c r="B67" s="36"/>
      <c r="D67" s="22"/>
      <c r="J67" s="22"/>
      <c r="M67" s="62"/>
      <c r="N67" s="62"/>
      <c r="O67" s="23"/>
      <c r="P67" s="7"/>
    </row>
    <row r="68" spans="2:16" s="3" customFormat="1" ht="12.75">
      <c r="B68" s="36"/>
      <c r="D68" s="22"/>
      <c r="J68" s="22"/>
      <c r="M68" s="62"/>
      <c r="N68" s="62"/>
      <c r="O68" s="23"/>
      <c r="P68" s="7"/>
    </row>
    <row r="69" spans="2:16" s="3" customFormat="1" ht="12.75">
      <c r="B69" s="36"/>
      <c r="D69" s="22"/>
      <c r="J69" s="22"/>
      <c r="M69" s="62"/>
      <c r="N69" s="62"/>
      <c r="O69" s="23"/>
      <c r="P69" s="7"/>
    </row>
    <row r="70" spans="2:16" s="3" customFormat="1" ht="12.75">
      <c r="B70" s="36"/>
      <c r="D70" s="22"/>
      <c r="J70" s="22"/>
      <c r="M70" s="62"/>
      <c r="N70" s="62"/>
      <c r="O70" s="23"/>
      <c r="P70" s="7"/>
    </row>
    <row r="71" spans="2:16" s="3" customFormat="1" ht="12.75">
      <c r="B71" s="36"/>
      <c r="D71" s="22"/>
      <c r="J71" s="22"/>
      <c r="M71" s="62"/>
      <c r="N71" s="62"/>
      <c r="O71" s="23"/>
      <c r="P71" s="7"/>
    </row>
    <row r="72" spans="2:16" s="3" customFormat="1" ht="12.75">
      <c r="B72" s="36"/>
      <c r="D72" s="22"/>
      <c r="J72" s="22"/>
      <c r="M72" s="62"/>
      <c r="N72" s="62"/>
      <c r="O72" s="23"/>
      <c r="P72" s="7"/>
    </row>
    <row r="73" spans="2:16" s="3" customFormat="1" ht="12.75">
      <c r="B73" s="36"/>
      <c r="D73" s="22"/>
      <c r="J73" s="22"/>
      <c r="M73" s="62"/>
      <c r="N73" s="62"/>
      <c r="O73" s="23"/>
      <c r="P73" s="7"/>
    </row>
    <row r="74" spans="2:16" s="3" customFormat="1" ht="12.75">
      <c r="B74" s="36"/>
      <c r="D74" s="22"/>
      <c r="J74" s="22"/>
      <c r="M74" s="62"/>
      <c r="N74" s="62"/>
      <c r="O74" s="23"/>
      <c r="P74" s="7"/>
    </row>
    <row r="75" spans="2:16" s="3" customFormat="1" ht="12.75">
      <c r="B75" s="36"/>
      <c r="D75" s="22"/>
      <c r="J75" s="22"/>
      <c r="M75" s="62"/>
      <c r="N75" s="62"/>
      <c r="O75" s="23"/>
      <c r="P75" s="7"/>
    </row>
    <row r="76" spans="2:16" s="3" customFormat="1" ht="12.75">
      <c r="B76" s="36"/>
      <c r="D76" s="22"/>
      <c r="J76" s="22"/>
      <c r="M76" s="62"/>
      <c r="N76" s="62"/>
      <c r="O76" s="23"/>
      <c r="P76" s="7"/>
    </row>
    <row r="77" spans="2:16" s="3" customFormat="1" ht="12.75">
      <c r="B77" s="36"/>
      <c r="D77" s="22"/>
      <c r="J77" s="22"/>
      <c r="M77" s="62"/>
      <c r="N77" s="62"/>
      <c r="O77" s="23"/>
      <c r="P77" s="7"/>
    </row>
    <row r="78" spans="2:16" s="3" customFormat="1" ht="12.75">
      <c r="B78" s="36"/>
      <c r="D78" s="22"/>
      <c r="J78" s="22"/>
      <c r="M78" s="62"/>
      <c r="N78" s="62"/>
      <c r="O78" s="23"/>
      <c r="P78" s="7"/>
    </row>
    <row r="79" spans="2:16" s="3" customFormat="1" ht="12.75">
      <c r="B79" s="36"/>
      <c r="D79" s="22"/>
      <c r="J79" s="22"/>
      <c r="M79" s="62"/>
      <c r="N79" s="62"/>
      <c r="O79" s="23"/>
      <c r="P79" s="7"/>
    </row>
    <row r="80" spans="2:16" s="3" customFormat="1" ht="12.75">
      <c r="B80" s="36"/>
      <c r="D80" s="22"/>
      <c r="J80" s="22"/>
      <c r="M80" s="62"/>
      <c r="N80" s="62"/>
      <c r="O80" s="23"/>
      <c r="P80" s="7"/>
    </row>
    <row r="81" spans="2:16" s="3" customFormat="1" ht="12.75">
      <c r="B81" s="36"/>
      <c r="D81" s="22"/>
      <c r="J81" s="22"/>
      <c r="M81" s="62"/>
      <c r="N81" s="62"/>
      <c r="O81" s="23"/>
      <c r="P81" s="7"/>
    </row>
    <row r="82" spans="2:16" s="3" customFormat="1" ht="12.75">
      <c r="B82" s="36"/>
      <c r="D82" s="22"/>
      <c r="J82" s="22"/>
      <c r="M82" s="62"/>
      <c r="N82" s="62"/>
      <c r="O82" s="23"/>
      <c r="P82" s="7"/>
    </row>
    <row r="83" spans="2:16" s="3" customFormat="1" ht="12.75">
      <c r="B83" s="36"/>
      <c r="D83" s="22"/>
      <c r="J83" s="22"/>
      <c r="M83" s="62"/>
      <c r="N83" s="62"/>
      <c r="O83" s="23"/>
      <c r="P83" s="7"/>
    </row>
    <row r="84" spans="2:16" s="3" customFormat="1" ht="12.75">
      <c r="B84" s="36"/>
      <c r="D84" s="22"/>
      <c r="J84" s="22"/>
      <c r="M84" s="62"/>
      <c r="N84" s="62"/>
      <c r="O84" s="23"/>
      <c r="P84" s="7"/>
    </row>
    <row r="85" spans="2:16" s="3" customFormat="1" ht="12.75">
      <c r="B85" s="36"/>
      <c r="D85" s="22"/>
      <c r="J85" s="22"/>
      <c r="M85" s="62"/>
      <c r="N85" s="62"/>
      <c r="O85" s="23"/>
      <c r="P85" s="7"/>
    </row>
    <row r="86" spans="2:16" s="3" customFormat="1" ht="12.75">
      <c r="B86" s="36"/>
      <c r="D86" s="22"/>
      <c r="J86" s="22"/>
      <c r="M86" s="62"/>
      <c r="N86" s="62"/>
      <c r="O86" s="23"/>
      <c r="P86" s="7"/>
    </row>
    <row r="87" spans="2:16" s="3" customFormat="1" ht="12.75">
      <c r="B87" s="36"/>
      <c r="D87" s="22"/>
      <c r="J87" s="22"/>
      <c r="M87" s="62"/>
      <c r="N87" s="62"/>
      <c r="O87" s="23"/>
      <c r="P87" s="7"/>
    </row>
    <row r="88" spans="2:16" s="3" customFormat="1" ht="12.75">
      <c r="B88" s="36"/>
      <c r="D88" s="22"/>
      <c r="J88" s="22"/>
      <c r="M88" s="62"/>
      <c r="N88" s="62"/>
      <c r="O88" s="23"/>
      <c r="P88" s="7"/>
    </row>
    <row r="89" spans="2:16" s="3" customFormat="1" ht="12.75">
      <c r="B89" s="36"/>
      <c r="D89" s="22"/>
      <c r="J89" s="22"/>
      <c r="M89" s="62"/>
      <c r="N89" s="62"/>
      <c r="O89" s="23"/>
      <c r="P89" s="7"/>
    </row>
    <row r="90" spans="2:16" s="3" customFormat="1" ht="12.75">
      <c r="B90" s="36"/>
      <c r="D90" s="22"/>
      <c r="J90" s="22"/>
      <c r="M90" s="62"/>
      <c r="N90" s="62"/>
      <c r="O90" s="23"/>
      <c r="P90" s="7"/>
    </row>
    <row r="91" spans="2:16" s="3" customFormat="1" ht="12.75">
      <c r="B91" s="36"/>
      <c r="D91" s="22"/>
      <c r="J91" s="22"/>
      <c r="M91" s="62"/>
      <c r="N91" s="62"/>
      <c r="O91" s="23"/>
      <c r="P91" s="7"/>
    </row>
    <row r="92" spans="2:16" s="3" customFormat="1" ht="12.75">
      <c r="B92" s="36"/>
      <c r="D92" s="22"/>
      <c r="J92" s="22"/>
      <c r="M92" s="62"/>
      <c r="N92" s="62"/>
      <c r="O92" s="23"/>
      <c r="P92" s="7"/>
    </row>
    <row r="93" spans="2:16" s="3" customFormat="1" ht="12.75">
      <c r="B93" s="36"/>
      <c r="D93" s="22"/>
      <c r="J93" s="22"/>
      <c r="M93" s="62"/>
      <c r="N93" s="62"/>
      <c r="O93" s="23"/>
      <c r="P93" s="7"/>
    </row>
    <row r="94" spans="2:16" s="3" customFormat="1" ht="12.75">
      <c r="B94" s="36"/>
      <c r="D94" s="22"/>
      <c r="J94" s="22"/>
      <c r="M94" s="62"/>
      <c r="N94" s="62"/>
      <c r="O94" s="23"/>
      <c r="P94" s="7"/>
    </row>
    <row r="95" spans="2:16" s="3" customFormat="1" ht="12.75">
      <c r="B95" s="36"/>
      <c r="D95" s="22"/>
      <c r="J95" s="22"/>
      <c r="M95" s="62"/>
      <c r="N95" s="62"/>
      <c r="O95" s="23"/>
      <c r="P95" s="7"/>
    </row>
    <row r="96" spans="2:16" s="3" customFormat="1" ht="12.75">
      <c r="B96" s="36"/>
      <c r="D96" s="22"/>
      <c r="J96" s="22"/>
      <c r="M96" s="62"/>
      <c r="N96" s="62"/>
      <c r="O96" s="23"/>
      <c r="P96" s="7"/>
    </row>
    <row r="97" spans="2:16" s="3" customFormat="1" ht="12.75">
      <c r="B97" s="36"/>
      <c r="D97" s="22"/>
      <c r="J97" s="22"/>
      <c r="M97" s="62"/>
      <c r="N97" s="62"/>
      <c r="O97" s="23"/>
      <c r="P97" s="7"/>
    </row>
    <row r="98" spans="2:16" s="3" customFormat="1" ht="12.75">
      <c r="B98" s="36"/>
      <c r="D98" s="22"/>
      <c r="J98" s="22"/>
      <c r="M98" s="62"/>
      <c r="N98" s="62"/>
      <c r="O98" s="23"/>
      <c r="P98" s="7"/>
    </row>
    <row r="99" spans="2:16" s="3" customFormat="1" ht="12.75">
      <c r="B99" s="36"/>
      <c r="D99" s="22"/>
      <c r="J99" s="22"/>
      <c r="M99" s="62"/>
      <c r="N99" s="62"/>
      <c r="O99" s="23"/>
      <c r="P99" s="7"/>
    </row>
    <row r="100" spans="2:16" s="3" customFormat="1" ht="12.75">
      <c r="B100" s="36"/>
      <c r="D100" s="22"/>
      <c r="J100" s="22"/>
      <c r="M100" s="62"/>
      <c r="N100" s="62"/>
      <c r="O100" s="23"/>
      <c r="P100" s="7"/>
    </row>
    <row r="101" spans="2:16" s="3" customFormat="1" ht="12.75">
      <c r="B101" s="36"/>
      <c r="D101" s="22"/>
      <c r="J101" s="22"/>
      <c r="M101" s="62"/>
      <c r="N101" s="62"/>
      <c r="O101" s="23"/>
      <c r="P101" s="7"/>
    </row>
    <row r="102" spans="2:16" s="3" customFormat="1" ht="12.75">
      <c r="B102" s="36"/>
      <c r="D102" s="22"/>
      <c r="J102" s="22"/>
      <c r="M102" s="62"/>
      <c r="N102" s="62"/>
      <c r="O102" s="23"/>
      <c r="P102" s="7"/>
    </row>
    <row r="103" spans="2:16" s="3" customFormat="1" ht="12.75">
      <c r="B103" s="36"/>
      <c r="D103" s="22"/>
      <c r="J103" s="22"/>
      <c r="M103" s="62"/>
      <c r="N103" s="62"/>
      <c r="O103" s="23"/>
      <c r="P103" s="7"/>
    </row>
    <row r="104" spans="2:16" s="3" customFormat="1" ht="12.75">
      <c r="B104" s="36"/>
      <c r="D104" s="22"/>
      <c r="J104" s="22"/>
      <c r="M104" s="62"/>
      <c r="N104" s="62"/>
      <c r="O104" s="23"/>
      <c r="P104" s="7"/>
    </row>
    <row r="105" spans="2:16" s="3" customFormat="1" ht="12.75">
      <c r="B105" s="36"/>
      <c r="D105" s="22"/>
      <c r="J105" s="22"/>
      <c r="M105" s="62"/>
      <c r="N105" s="62"/>
      <c r="O105" s="23"/>
      <c r="P105" s="7"/>
    </row>
    <row r="106" spans="2:16" s="3" customFormat="1" ht="12.75">
      <c r="B106" s="36"/>
      <c r="D106" s="22"/>
      <c r="J106" s="22"/>
      <c r="M106" s="62"/>
      <c r="N106" s="62"/>
      <c r="O106" s="23"/>
      <c r="P106" s="7"/>
    </row>
    <row r="107" spans="2:16" s="3" customFormat="1" ht="12.75">
      <c r="B107" s="36"/>
      <c r="D107" s="22"/>
      <c r="J107" s="22"/>
      <c r="M107" s="62"/>
      <c r="N107" s="62"/>
      <c r="O107" s="23"/>
      <c r="P107" s="7"/>
    </row>
    <row r="108" spans="2:16" s="3" customFormat="1" ht="12.75">
      <c r="B108" s="36"/>
      <c r="D108" s="22"/>
      <c r="J108" s="22"/>
      <c r="M108" s="62"/>
      <c r="N108" s="62"/>
      <c r="O108" s="23"/>
      <c r="P108" s="7"/>
    </row>
    <row r="109" spans="2:16" s="3" customFormat="1" ht="12.75">
      <c r="B109" s="36"/>
      <c r="D109" s="22"/>
      <c r="J109" s="22"/>
      <c r="M109" s="62"/>
      <c r="N109" s="62"/>
      <c r="O109" s="23"/>
      <c r="P109" s="7"/>
    </row>
    <row r="110" spans="2:16" s="3" customFormat="1" ht="12.75">
      <c r="B110" s="36"/>
      <c r="D110" s="22"/>
      <c r="J110" s="22"/>
      <c r="M110" s="62"/>
      <c r="N110" s="62"/>
      <c r="O110" s="23"/>
      <c r="P110" s="7"/>
    </row>
    <row r="111" spans="2:16" s="3" customFormat="1" ht="12.75">
      <c r="B111" s="36"/>
      <c r="D111" s="22"/>
      <c r="J111" s="22"/>
      <c r="M111" s="62"/>
      <c r="N111" s="62"/>
      <c r="O111" s="23"/>
      <c r="P111" s="7"/>
    </row>
    <row r="112" spans="2:16" s="3" customFormat="1" ht="12.75">
      <c r="B112" s="36"/>
      <c r="D112" s="22"/>
      <c r="J112" s="22"/>
      <c r="M112" s="62"/>
      <c r="N112" s="62"/>
      <c r="O112" s="23"/>
      <c r="P112" s="7"/>
    </row>
    <row r="113" spans="2:16" s="3" customFormat="1" ht="12.75">
      <c r="B113" s="36"/>
      <c r="D113" s="22"/>
      <c r="J113" s="22"/>
      <c r="M113" s="62"/>
      <c r="N113" s="62"/>
      <c r="O113" s="23"/>
      <c r="P113" s="7"/>
    </row>
    <row r="114" spans="2:16" s="3" customFormat="1" ht="12.75">
      <c r="B114" s="36"/>
      <c r="D114" s="22"/>
      <c r="J114" s="22"/>
      <c r="M114" s="62"/>
      <c r="N114" s="62"/>
      <c r="O114" s="23"/>
      <c r="P114" s="7"/>
    </row>
    <row r="115" spans="2:16" s="3" customFormat="1" ht="12.75">
      <c r="B115" s="36"/>
      <c r="D115" s="22"/>
      <c r="J115" s="22"/>
      <c r="M115" s="62"/>
      <c r="N115" s="62"/>
      <c r="O115" s="23"/>
      <c r="P115" s="7"/>
    </row>
    <row r="116" spans="2:16" s="3" customFormat="1" ht="12.75">
      <c r="B116" s="36"/>
      <c r="D116" s="22"/>
      <c r="J116" s="22"/>
      <c r="M116" s="62"/>
      <c r="N116" s="62"/>
      <c r="O116" s="23"/>
      <c r="P116" s="7"/>
    </row>
    <row r="117" spans="2:16" s="3" customFormat="1" ht="12.75">
      <c r="B117" s="36"/>
      <c r="D117" s="22"/>
      <c r="J117" s="22"/>
      <c r="M117" s="62"/>
      <c r="N117" s="62"/>
      <c r="O117" s="23"/>
      <c r="P117" s="7"/>
    </row>
    <row r="118" spans="2:16" s="3" customFormat="1" ht="12.75">
      <c r="B118" s="36"/>
      <c r="D118" s="22"/>
      <c r="J118" s="22"/>
      <c r="M118" s="62"/>
      <c r="N118" s="62"/>
      <c r="O118" s="23"/>
      <c r="P118" s="7"/>
    </row>
    <row r="119" spans="2:16" s="3" customFormat="1" ht="12.75">
      <c r="B119" s="36"/>
      <c r="D119" s="22"/>
      <c r="J119" s="22"/>
      <c r="M119" s="62"/>
      <c r="N119" s="62"/>
      <c r="O119" s="23"/>
      <c r="P119" s="7"/>
    </row>
    <row r="120" spans="2:16" s="3" customFormat="1" ht="12.75">
      <c r="B120" s="36"/>
      <c r="D120" s="22"/>
      <c r="J120" s="22"/>
      <c r="M120" s="62"/>
      <c r="N120" s="62"/>
      <c r="O120" s="23"/>
      <c r="P120" s="7"/>
    </row>
    <row r="121" spans="2:16" s="3" customFormat="1" ht="12.75">
      <c r="B121" s="36"/>
      <c r="D121" s="22"/>
      <c r="J121" s="22"/>
      <c r="M121" s="62"/>
      <c r="N121" s="62"/>
      <c r="O121" s="23"/>
      <c r="P121" s="7"/>
    </row>
    <row r="122" spans="2:16" s="3" customFormat="1" ht="12.75">
      <c r="B122" s="36"/>
      <c r="D122" s="22"/>
      <c r="J122" s="22"/>
      <c r="M122" s="62"/>
      <c r="N122" s="62"/>
      <c r="O122" s="23"/>
      <c r="P122" s="7"/>
    </row>
    <row r="123" spans="2:16" s="3" customFormat="1" ht="12.75">
      <c r="B123" s="36"/>
      <c r="D123" s="22"/>
      <c r="J123" s="22"/>
      <c r="M123" s="62"/>
      <c r="N123" s="62"/>
      <c r="O123" s="23"/>
      <c r="P123" s="7"/>
    </row>
    <row r="124" spans="2:16" s="3" customFormat="1" ht="12.75">
      <c r="B124" s="36"/>
      <c r="D124" s="22"/>
      <c r="J124" s="22"/>
      <c r="M124" s="62"/>
      <c r="N124" s="62"/>
      <c r="O124" s="23"/>
      <c r="P124" s="7"/>
    </row>
    <row r="125" spans="2:16" s="3" customFormat="1" ht="12.75">
      <c r="B125" s="36"/>
      <c r="D125" s="22"/>
      <c r="J125" s="22"/>
      <c r="M125" s="62"/>
      <c r="N125" s="62"/>
      <c r="O125" s="23"/>
      <c r="P125" s="7"/>
    </row>
    <row r="126" spans="2:16" s="3" customFormat="1" ht="12.75">
      <c r="B126" s="36"/>
      <c r="D126" s="22"/>
      <c r="J126" s="22"/>
      <c r="M126" s="62"/>
      <c r="N126" s="62"/>
      <c r="O126" s="23"/>
      <c r="P126" s="7"/>
    </row>
    <row r="127" spans="2:16" s="3" customFormat="1" ht="12.75">
      <c r="B127" s="36"/>
      <c r="D127" s="22"/>
      <c r="J127" s="22"/>
      <c r="M127" s="62"/>
      <c r="N127" s="62"/>
      <c r="O127" s="23"/>
      <c r="P127" s="7"/>
    </row>
    <row r="128" spans="2:16" s="3" customFormat="1" ht="12.75">
      <c r="B128" s="36"/>
      <c r="D128" s="22"/>
      <c r="J128" s="22"/>
      <c r="M128" s="62"/>
      <c r="N128" s="62"/>
      <c r="O128" s="23"/>
      <c r="P128" s="7"/>
    </row>
    <row r="129" spans="2:16" s="3" customFormat="1" ht="12.75">
      <c r="B129" s="36"/>
      <c r="D129" s="22"/>
      <c r="J129" s="22"/>
      <c r="M129" s="62"/>
      <c r="N129" s="62"/>
      <c r="O129" s="23"/>
      <c r="P129" s="7"/>
    </row>
    <row r="130" spans="2:16" s="3" customFormat="1" ht="12.75">
      <c r="B130" s="36"/>
      <c r="D130" s="22"/>
      <c r="J130" s="22"/>
      <c r="M130" s="62"/>
      <c r="N130" s="62"/>
      <c r="O130" s="23"/>
      <c r="P130" s="7"/>
    </row>
    <row r="131" spans="2:16" s="3" customFormat="1" ht="12.75">
      <c r="B131" s="36"/>
      <c r="D131" s="22"/>
      <c r="J131" s="22"/>
      <c r="M131" s="62"/>
      <c r="N131" s="62"/>
      <c r="O131" s="23"/>
      <c r="P131" s="7"/>
    </row>
    <row r="132" spans="2:16" s="3" customFormat="1" ht="12.75">
      <c r="B132" s="36"/>
      <c r="D132" s="22"/>
      <c r="J132" s="22"/>
      <c r="M132" s="62"/>
      <c r="N132" s="62"/>
      <c r="O132" s="23"/>
      <c r="P132" s="7"/>
    </row>
    <row r="133" spans="2:16" s="3" customFormat="1" ht="12.75">
      <c r="B133" s="36"/>
      <c r="D133" s="22"/>
      <c r="J133" s="22"/>
      <c r="M133" s="62"/>
      <c r="N133" s="62"/>
      <c r="O133" s="23"/>
      <c r="P133" s="7"/>
    </row>
    <row r="134" spans="2:16" s="3" customFormat="1" ht="12.75">
      <c r="B134" s="36"/>
      <c r="D134" s="22"/>
      <c r="J134" s="22"/>
      <c r="M134" s="62"/>
      <c r="N134" s="62"/>
      <c r="O134" s="23"/>
      <c r="P134" s="7"/>
    </row>
    <row r="135" spans="2:16" s="3" customFormat="1" ht="12.75">
      <c r="B135" s="36"/>
      <c r="D135" s="22"/>
      <c r="J135" s="22"/>
      <c r="M135" s="62"/>
      <c r="N135" s="62"/>
      <c r="O135" s="23"/>
      <c r="P135" s="7"/>
    </row>
    <row r="136" spans="2:16" s="3" customFormat="1" ht="12.75">
      <c r="B136" s="36"/>
      <c r="D136" s="22"/>
      <c r="J136" s="22"/>
      <c r="M136" s="62"/>
      <c r="N136" s="62"/>
      <c r="O136" s="23"/>
      <c r="P136" s="7"/>
    </row>
    <row r="137" spans="2:16" s="3" customFormat="1" ht="12.75">
      <c r="B137" s="36"/>
      <c r="D137" s="22"/>
      <c r="J137" s="22"/>
      <c r="M137" s="62"/>
      <c r="N137" s="62"/>
      <c r="O137" s="23"/>
      <c r="P137" s="7"/>
    </row>
    <row r="138" spans="2:16" s="3" customFormat="1" ht="12.75">
      <c r="B138" s="36"/>
      <c r="D138" s="22"/>
      <c r="J138" s="22"/>
      <c r="M138" s="62"/>
      <c r="N138" s="62"/>
      <c r="O138" s="23"/>
      <c r="P138" s="7"/>
    </row>
    <row r="139" spans="2:16" s="3" customFormat="1" ht="12.75">
      <c r="B139" s="36"/>
      <c r="D139" s="22"/>
      <c r="J139" s="22"/>
      <c r="M139" s="62"/>
      <c r="N139" s="62"/>
      <c r="O139" s="23"/>
      <c r="P139" s="7"/>
    </row>
    <row r="140" spans="2:16" s="3" customFormat="1" ht="12.75">
      <c r="B140" s="36"/>
      <c r="D140" s="22"/>
      <c r="J140" s="22"/>
      <c r="M140" s="62"/>
      <c r="N140" s="62"/>
      <c r="O140" s="23"/>
      <c r="P140" s="7"/>
    </row>
    <row r="141" spans="2:16" s="3" customFormat="1" ht="12.75">
      <c r="B141" s="36"/>
      <c r="D141" s="22"/>
      <c r="J141" s="22"/>
      <c r="M141" s="62"/>
      <c r="N141" s="62"/>
      <c r="O141" s="23"/>
      <c r="P141" s="7"/>
    </row>
    <row r="142" spans="2:16" s="3" customFormat="1" ht="12.75">
      <c r="B142" s="36"/>
      <c r="D142" s="22"/>
      <c r="J142" s="22"/>
      <c r="M142" s="62"/>
      <c r="N142" s="62"/>
      <c r="O142" s="23"/>
      <c r="P142" s="7"/>
    </row>
    <row r="143" spans="2:16" s="3" customFormat="1" ht="12.75">
      <c r="B143" s="36"/>
      <c r="D143" s="22"/>
      <c r="J143" s="22"/>
      <c r="M143" s="62"/>
      <c r="N143" s="62"/>
      <c r="O143" s="23"/>
      <c r="P143" s="7"/>
    </row>
    <row r="144" spans="2:16" s="3" customFormat="1" ht="12.75">
      <c r="B144" s="36"/>
      <c r="D144" s="22"/>
      <c r="J144" s="22"/>
      <c r="M144" s="62"/>
      <c r="N144" s="62"/>
      <c r="O144" s="23"/>
      <c r="P144" s="7"/>
    </row>
    <row r="145" spans="2:16" s="3" customFormat="1" ht="12.75">
      <c r="B145" s="36"/>
      <c r="D145" s="22"/>
      <c r="J145" s="22"/>
      <c r="M145" s="62"/>
      <c r="N145" s="62"/>
      <c r="O145" s="23"/>
      <c r="P145" s="7"/>
    </row>
    <row r="146" spans="2:16" s="3" customFormat="1" ht="12.75">
      <c r="B146" s="36"/>
      <c r="D146" s="22"/>
      <c r="J146" s="22"/>
      <c r="M146" s="62"/>
      <c r="N146" s="62"/>
      <c r="O146" s="23"/>
      <c r="P146" s="7"/>
    </row>
    <row r="147" spans="2:16" s="3" customFormat="1" ht="12.75">
      <c r="B147" s="36"/>
      <c r="D147" s="22"/>
      <c r="J147" s="22"/>
      <c r="M147" s="62"/>
      <c r="N147" s="62"/>
      <c r="O147" s="23"/>
      <c r="P147" s="7"/>
    </row>
    <row r="148" spans="2:16" s="3" customFormat="1" ht="12.75">
      <c r="B148" s="36"/>
      <c r="D148" s="22"/>
      <c r="J148" s="22"/>
      <c r="M148" s="62"/>
      <c r="N148" s="62"/>
      <c r="O148" s="23"/>
      <c r="P148" s="7"/>
    </row>
    <row r="149" spans="2:16" s="3" customFormat="1" ht="12.75">
      <c r="B149" s="36"/>
      <c r="D149" s="22"/>
      <c r="J149" s="22"/>
      <c r="M149" s="62"/>
      <c r="N149" s="62"/>
      <c r="O149" s="23"/>
      <c r="P149" s="7"/>
    </row>
    <row r="150" spans="2:16" s="3" customFormat="1" ht="12.75">
      <c r="B150" s="36"/>
      <c r="D150" s="22"/>
      <c r="J150" s="22"/>
      <c r="M150" s="62"/>
      <c r="N150" s="62"/>
      <c r="O150" s="23"/>
      <c r="P150" s="7"/>
    </row>
    <row r="151" spans="2:16" s="3" customFormat="1" ht="12.75">
      <c r="B151" s="36"/>
      <c r="D151" s="22"/>
      <c r="J151" s="22"/>
      <c r="M151" s="62"/>
      <c r="N151" s="62"/>
      <c r="O151" s="23"/>
      <c r="P151" s="7"/>
    </row>
    <row r="152" spans="2:16" s="3" customFormat="1" ht="12.75">
      <c r="B152" s="36"/>
      <c r="D152" s="22"/>
      <c r="J152" s="22"/>
      <c r="M152" s="62"/>
      <c r="N152" s="62"/>
      <c r="O152" s="23"/>
      <c r="P152" s="7"/>
    </row>
    <row r="153" spans="2:16" s="3" customFormat="1" ht="12.75">
      <c r="B153" s="36"/>
      <c r="D153" s="22"/>
      <c r="J153" s="22"/>
      <c r="M153" s="62"/>
      <c r="N153" s="62"/>
      <c r="O153" s="23"/>
      <c r="P153" s="7"/>
    </row>
    <row r="154" spans="2:16" s="3" customFormat="1" ht="12.75">
      <c r="B154" s="36"/>
      <c r="D154" s="22"/>
      <c r="J154" s="22"/>
      <c r="M154" s="62"/>
      <c r="N154" s="62"/>
      <c r="O154" s="23"/>
      <c r="P154" s="7"/>
    </row>
    <row r="155" spans="2:16" s="3" customFormat="1" ht="12.75">
      <c r="B155" s="36"/>
      <c r="D155" s="22"/>
      <c r="J155" s="22"/>
      <c r="M155" s="62"/>
      <c r="N155" s="62"/>
      <c r="O155" s="23"/>
      <c r="P155" s="7"/>
    </row>
    <row r="156" spans="2:16" s="3" customFormat="1" ht="12.75">
      <c r="B156" s="36"/>
      <c r="D156" s="22"/>
      <c r="J156" s="22"/>
      <c r="M156" s="62"/>
      <c r="N156" s="62"/>
      <c r="O156" s="23"/>
      <c r="P156" s="7"/>
    </row>
    <row r="157" spans="2:16" s="3" customFormat="1" ht="12.75">
      <c r="B157" s="36"/>
      <c r="D157" s="22"/>
      <c r="J157" s="22"/>
      <c r="M157" s="62"/>
      <c r="N157" s="62"/>
      <c r="O157" s="23"/>
      <c r="P157" s="7"/>
    </row>
    <row r="158" spans="2:16" s="3" customFormat="1" ht="12.75">
      <c r="B158" s="36"/>
      <c r="D158" s="22"/>
      <c r="J158" s="22"/>
      <c r="M158" s="62"/>
      <c r="N158" s="62"/>
      <c r="O158" s="23"/>
      <c r="P158" s="7"/>
    </row>
    <row r="159" spans="2:16" s="3" customFormat="1" ht="12.75">
      <c r="B159" s="36"/>
      <c r="D159" s="22"/>
      <c r="J159" s="22"/>
      <c r="M159" s="62"/>
      <c r="N159" s="62"/>
      <c r="O159" s="23"/>
      <c r="P159" s="7"/>
    </row>
    <row r="160" spans="2:16" s="3" customFormat="1" ht="12.75">
      <c r="B160" s="36"/>
      <c r="D160" s="22"/>
      <c r="J160" s="22"/>
      <c r="M160" s="62"/>
      <c r="N160" s="62"/>
      <c r="O160" s="23"/>
      <c r="P160" s="7"/>
    </row>
    <row r="161" spans="2:16" s="3" customFormat="1" ht="12.75">
      <c r="B161" s="36"/>
      <c r="D161" s="22"/>
      <c r="J161" s="22"/>
      <c r="M161" s="62"/>
      <c r="N161" s="62"/>
      <c r="O161" s="23"/>
      <c r="P161" s="7"/>
    </row>
    <row r="162" spans="2:16" s="3" customFormat="1" ht="12.75">
      <c r="B162" s="36"/>
      <c r="D162" s="22"/>
      <c r="J162" s="22"/>
      <c r="M162" s="62"/>
      <c r="N162" s="62"/>
      <c r="O162" s="23"/>
      <c r="P162" s="7"/>
    </row>
    <row r="163" spans="2:16" s="3" customFormat="1" ht="12.75">
      <c r="B163" s="36"/>
      <c r="D163" s="22"/>
      <c r="J163" s="22"/>
      <c r="M163" s="62"/>
      <c r="N163" s="62"/>
      <c r="O163" s="23"/>
      <c r="P163" s="7"/>
    </row>
    <row r="164" spans="2:16" s="3" customFormat="1" ht="12.75">
      <c r="B164" s="36"/>
      <c r="D164" s="22"/>
      <c r="J164" s="22"/>
      <c r="M164" s="62"/>
      <c r="N164" s="62"/>
      <c r="O164" s="23"/>
      <c r="P164" s="7"/>
    </row>
    <row r="165" spans="2:16" s="3" customFormat="1" ht="12.75">
      <c r="B165" s="36"/>
      <c r="D165" s="22"/>
      <c r="J165" s="22"/>
      <c r="M165" s="62"/>
      <c r="N165" s="62"/>
      <c r="O165" s="23"/>
      <c r="P165" s="7"/>
    </row>
    <row r="166" spans="2:16" s="3" customFormat="1" ht="12.75">
      <c r="B166" s="36"/>
      <c r="D166" s="22"/>
      <c r="J166" s="22"/>
      <c r="M166" s="62"/>
      <c r="N166" s="62"/>
      <c r="O166" s="23"/>
      <c r="P166" s="7"/>
    </row>
    <row r="167" spans="2:16" s="3" customFormat="1" ht="12.75">
      <c r="B167" s="36"/>
      <c r="D167" s="22"/>
      <c r="J167" s="22"/>
      <c r="M167" s="62"/>
      <c r="N167" s="62"/>
      <c r="O167" s="23"/>
      <c r="P167" s="7"/>
    </row>
    <row r="168" spans="2:16" s="3" customFormat="1" ht="12.75">
      <c r="B168" s="36"/>
      <c r="D168" s="22"/>
      <c r="J168" s="22"/>
      <c r="M168" s="62"/>
      <c r="N168" s="62"/>
      <c r="O168" s="23"/>
      <c r="P168" s="7"/>
    </row>
    <row r="169" spans="2:16" s="3" customFormat="1" ht="12.75">
      <c r="B169" s="36"/>
      <c r="D169" s="22"/>
      <c r="J169" s="22"/>
      <c r="M169" s="62"/>
      <c r="N169" s="62"/>
      <c r="O169" s="23"/>
      <c r="P169" s="7"/>
    </row>
    <row r="170" spans="2:16" s="3" customFormat="1" ht="12.75">
      <c r="B170" s="36"/>
      <c r="D170" s="22"/>
      <c r="J170" s="22"/>
      <c r="M170" s="62"/>
      <c r="N170" s="62"/>
      <c r="O170" s="23"/>
      <c r="P170" s="7"/>
    </row>
    <row r="171" spans="2:16" s="3" customFormat="1" ht="12.75">
      <c r="B171" s="36"/>
      <c r="D171" s="22"/>
      <c r="J171" s="22"/>
      <c r="M171" s="62"/>
      <c r="N171" s="62"/>
      <c r="O171" s="23"/>
      <c r="P171" s="7"/>
    </row>
    <row r="172" spans="2:16" s="3" customFormat="1" ht="12.75">
      <c r="B172" s="36"/>
      <c r="D172" s="22"/>
      <c r="J172" s="22"/>
      <c r="M172" s="62"/>
      <c r="N172" s="62"/>
      <c r="O172" s="23"/>
      <c r="P172" s="7"/>
    </row>
    <row r="173" spans="2:16" s="3" customFormat="1" ht="12.75">
      <c r="B173" s="36"/>
      <c r="D173" s="22"/>
      <c r="J173" s="22"/>
      <c r="M173" s="62"/>
      <c r="N173" s="62"/>
      <c r="O173" s="23"/>
      <c r="P173" s="7"/>
    </row>
    <row r="174" spans="2:16" s="3" customFormat="1" ht="12.75">
      <c r="B174" s="36"/>
      <c r="D174" s="22"/>
      <c r="J174" s="22"/>
      <c r="M174" s="62"/>
      <c r="N174" s="62"/>
      <c r="O174" s="23"/>
      <c r="P174" s="7"/>
    </row>
    <row r="175" spans="2:16" s="3" customFormat="1" ht="12.75">
      <c r="B175" s="36"/>
      <c r="D175" s="22"/>
      <c r="J175" s="22"/>
      <c r="M175" s="62"/>
      <c r="N175" s="62"/>
      <c r="O175" s="23"/>
      <c r="P175" s="7"/>
    </row>
    <row r="176" spans="2:16" s="3" customFormat="1" ht="12.75">
      <c r="B176" s="36"/>
      <c r="D176" s="22"/>
      <c r="J176" s="22"/>
      <c r="M176" s="62"/>
      <c r="N176" s="62"/>
      <c r="O176" s="23"/>
      <c r="P176" s="7"/>
    </row>
    <row r="177" spans="2:16" s="3" customFormat="1" ht="12.75">
      <c r="B177" s="36"/>
      <c r="D177" s="22"/>
      <c r="J177" s="22"/>
      <c r="M177" s="62"/>
      <c r="N177" s="62"/>
      <c r="O177" s="23"/>
      <c r="P177" s="7"/>
    </row>
    <row r="178" spans="2:16" s="3" customFormat="1" ht="12.75">
      <c r="B178" s="36"/>
      <c r="D178" s="22"/>
      <c r="J178" s="22"/>
      <c r="M178" s="62"/>
      <c r="N178" s="62"/>
      <c r="O178" s="23"/>
      <c r="P178" s="7"/>
    </row>
    <row r="179" spans="2:16" s="3" customFormat="1" ht="12.75">
      <c r="B179" s="36"/>
      <c r="D179" s="22"/>
      <c r="J179" s="22"/>
      <c r="M179" s="62"/>
      <c r="N179" s="62"/>
      <c r="O179" s="23"/>
      <c r="P179" s="7"/>
    </row>
    <row r="180" spans="2:16" s="3" customFormat="1" ht="12.75">
      <c r="B180" s="36"/>
      <c r="D180" s="22"/>
      <c r="J180" s="22"/>
      <c r="M180" s="62"/>
      <c r="N180" s="62"/>
      <c r="O180" s="23"/>
      <c r="P180" s="7"/>
    </row>
    <row r="181" spans="2:16" s="3" customFormat="1" ht="12.75">
      <c r="B181" s="36"/>
      <c r="D181" s="22"/>
      <c r="J181" s="22"/>
      <c r="M181" s="62"/>
      <c r="N181" s="62"/>
      <c r="O181" s="23"/>
      <c r="P181" s="7"/>
    </row>
    <row r="182" spans="2:16" s="3" customFormat="1" ht="12.75">
      <c r="B182" s="36"/>
      <c r="D182" s="22"/>
      <c r="J182" s="22"/>
      <c r="M182" s="62"/>
      <c r="N182" s="62"/>
      <c r="O182" s="23"/>
      <c r="P182" s="7"/>
    </row>
    <row r="183" spans="2:16" s="3" customFormat="1" ht="12.75">
      <c r="B183" s="36"/>
      <c r="D183" s="22"/>
      <c r="J183" s="22"/>
      <c r="M183" s="62"/>
      <c r="N183" s="62"/>
      <c r="O183" s="23"/>
      <c r="P183" s="7"/>
    </row>
    <row r="184" spans="2:16" s="3" customFormat="1" ht="12.75">
      <c r="B184" s="36"/>
      <c r="D184" s="22"/>
      <c r="J184" s="22"/>
      <c r="M184" s="62"/>
      <c r="N184" s="62"/>
      <c r="O184" s="23"/>
      <c r="P184" s="7"/>
    </row>
    <row r="185" spans="2:16" s="3" customFormat="1" ht="12.75">
      <c r="B185" s="36"/>
      <c r="D185" s="22"/>
      <c r="J185" s="22"/>
      <c r="M185" s="62"/>
      <c r="N185" s="62"/>
      <c r="O185" s="23"/>
      <c r="P185" s="7"/>
    </row>
    <row r="186" spans="2:16" s="3" customFormat="1" ht="12.75">
      <c r="B186" s="36"/>
      <c r="D186" s="22"/>
      <c r="J186" s="22"/>
      <c r="M186" s="62"/>
      <c r="N186" s="62"/>
      <c r="O186" s="23"/>
      <c r="P186" s="7"/>
    </row>
    <row r="187" spans="2:16" s="3" customFormat="1" ht="12.75">
      <c r="B187" s="36"/>
      <c r="D187" s="22"/>
      <c r="J187" s="22"/>
      <c r="M187" s="62"/>
      <c r="N187" s="62"/>
      <c r="O187" s="23"/>
      <c r="P187" s="7"/>
    </row>
    <row r="188" spans="2:16" s="3" customFormat="1" ht="12.75">
      <c r="B188" s="36"/>
      <c r="D188" s="22"/>
      <c r="J188" s="22"/>
      <c r="M188" s="62"/>
      <c r="N188" s="62"/>
      <c r="O188" s="23"/>
      <c r="P188" s="7"/>
    </row>
    <row r="189" spans="2:16" s="3" customFormat="1" ht="12.75">
      <c r="B189" s="36"/>
      <c r="D189" s="22"/>
      <c r="J189" s="22"/>
      <c r="M189" s="62"/>
      <c r="N189" s="62"/>
      <c r="O189" s="23"/>
      <c r="P189" s="7"/>
    </row>
    <row r="190" spans="2:16" s="3" customFormat="1" ht="12.75">
      <c r="B190" s="36"/>
      <c r="D190" s="22"/>
      <c r="J190" s="22"/>
      <c r="M190" s="62"/>
      <c r="N190" s="62"/>
      <c r="O190" s="23"/>
      <c r="P190" s="7"/>
    </row>
    <row r="191" spans="2:16" s="3" customFormat="1" ht="12.75">
      <c r="B191" s="36"/>
      <c r="D191" s="22"/>
      <c r="J191" s="22"/>
      <c r="M191" s="62"/>
      <c r="N191" s="62"/>
      <c r="O191" s="23"/>
      <c r="P191" s="7"/>
    </row>
    <row r="192" spans="2:16" s="3" customFormat="1" ht="12.75">
      <c r="B192" s="36"/>
      <c r="D192" s="22"/>
      <c r="J192" s="22"/>
      <c r="M192" s="62"/>
      <c r="N192" s="62"/>
      <c r="O192" s="23"/>
      <c r="P192" s="7"/>
    </row>
    <row r="193" spans="2:16" s="3" customFormat="1" ht="12.75">
      <c r="B193" s="36"/>
      <c r="D193" s="22"/>
      <c r="J193" s="22"/>
      <c r="M193" s="62"/>
      <c r="N193" s="62"/>
      <c r="O193" s="23"/>
      <c r="P193" s="7"/>
    </row>
    <row r="194" spans="2:16" s="3" customFormat="1" ht="12.75">
      <c r="B194" s="36"/>
      <c r="D194" s="22"/>
      <c r="J194" s="22"/>
      <c r="M194" s="62"/>
      <c r="N194" s="62"/>
      <c r="O194" s="23"/>
      <c r="P194" s="7"/>
    </row>
    <row r="195" spans="2:16" s="3" customFormat="1" ht="12.75">
      <c r="B195" s="36"/>
      <c r="D195" s="22"/>
      <c r="J195" s="22"/>
      <c r="M195" s="62"/>
      <c r="N195" s="62"/>
      <c r="O195" s="23"/>
      <c r="P195" s="7"/>
    </row>
    <row r="196" spans="2:16" s="3" customFormat="1" ht="12.75">
      <c r="B196" s="36"/>
      <c r="D196" s="22"/>
      <c r="J196" s="22"/>
      <c r="M196" s="62"/>
      <c r="N196" s="62"/>
      <c r="O196" s="23"/>
      <c r="P196" s="7"/>
    </row>
    <row r="197" spans="2:16" s="3" customFormat="1" ht="12.75">
      <c r="B197" s="36"/>
      <c r="D197" s="22"/>
      <c r="J197" s="22"/>
      <c r="M197" s="62"/>
      <c r="N197" s="62"/>
      <c r="O197" s="23"/>
      <c r="P197" s="7"/>
    </row>
    <row r="198" spans="2:16" s="3" customFormat="1" ht="12.75">
      <c r="B198" s="36"/>
      <c r="D198" s="22"/>
      <c r="J198" s="22"/>
      <c r="M198" s="62"/>
      <c r="N198" s="62"/>
      <c r="O198" s="23"/>
      <c r="P198" s="7"/>
    </row>
    <row r="199" spans="2:16" s="3" customFormat="1" ht="12.75">
      <c r="B199" s="36"/>
      <c r="D199" s="22"/>
      <c r="J199" s="22"/>
      <c r="M199" s="62"/>
      <c r="N199" s="62"/>
      <c r="O199" s="23"/>
      <c r="P199" s="7"/>
    </row>
    <row r="200" spans="2:16" s="3" customFormat="1" ht="12.75">
      <c r="B200" s="36"/>
      <c r="D200" s="22"/>
      <c r="J200" s="22"/>
      <c r="M200" s="62"/>
      <c r="N200" s="62"/>
      <c r="O200" s="23"/>
      <c r="P200" s="7"/>
    </row>
    <row r="201" spans="2:16" s="3" customFormat="1" ht="12.75">
      <c r="B201" s="36"/>
      <c r="D201" s="22"/>
      <c r="J201" s="22"/>
      <c r="M201" s="62"/>
      <c r="N201" s="62"/>
      <c r="O201" s="23"/>
      <c r="P201" s="7"/>
    </row>
    <row r="202" spans="2:16" s="3" customFormat="1" ht="12.75">
      <c r="B202" s="36"/>
      <c r="D202" s="22"/>
      <c r="J202" s="22"/>
      <c r="M202" s="62"/>
      <c r="N202" s="62"/>
      <c r="O202" s="23"/>
      <c r="P202" s="7"/>
    </row>
    <row r="203" spans="2:16" s="3" customFormat="1" ht="12.75">
      <c r="B203" s="36"/>
      <c r="D203" s="22"/>
      <c r="J203" s="22"/>
      <c r="M203" s="62"/>
      <c r="N203" s="62"/>
      <c r="O203" s="23"/>
      <c r="P203" s="7"/>
    </row>
    <row r="204" spans="2:16" s="3" customFormat="1" ht="12.75">
      <c r="B204" s="36"/>
      <c r="D204" s="22"/>
      <c r="J204" s="22"/>
      <c r="M204" s="62"/>
      <c r="N204" s="62"/>
      <c r="O204" s="23"/>
      <c r="P204" s="7"/>
    </row>
    <row r="205" spans="2:16" s="3" customFormat="1" ht="12.75">
      <c r="B205" s="36"/>
      <c r="D205" s="22"/>
      <c r="J205" s="22"/>
      <c r="M205" s="62"/>
      <c r="N205" s="62"/>
      <c r="O205" s="23"/>
      <c r="P205" s="7"/>
    </row>
    <row r="206" spans="2:16" s="3" customFormat="1" ht="12.75">
      <c r="B206" s="36"/>
      <c r="D206" s="22"/>
      <c r="J206" s="22"/>
      <c r="M206" s="62"/>
      <c r="N206" s="62"/>
      <c r="O206" s="23"/>
      <c r="P206" s="7"/>
    </row>
    <row r="207" spans="2:16" s="3" customFormat="1" ht="12.75">
      <c r="B207" s="36"/>
      <c r="D207" s="22"/>
      <c r="J207" s="22"/>
      <c r="M207" s="62"/>
      <c r="N207" s="62"/>
      <c r="O207" s="23"/>
      <c r="P207" s="7"/>
    </row>
    <row r="208" spans="2:16" s="3" customFormat="1" ht="12.75">
      <c r="B208" s="36"/>
      <c r="D208" s="22"/>
      <c r="J208" s="22"/>
      <c r="M208" s="62"/>
      <c r="N208" s="62"/>
      <c r="O208" s="23"/>
      <c r="P208" s="7"/>
    </row>
    <row r="209" spans="2:16" s="3" customFormat="1" ht="12.75">
      <c r="B209" s="36"/>
      <c r="D209" s="22"/>
      <c r="J209" s="22"/>
      <c r="M209" s="62"/>
      <c r="N209" s="62"/>
      <c r="O209" s="23"/>
      <c r="P209" s="7"/>
    </row>
    <row r="210" spans="2:16" s="3" customFormat="1" ht="12.75">
      <c r="B210" s="36"/>
      <c r="D210" s="22"/>
      <c r="J210" s="22"/>
      <c r="M210" s="62"/>
      <c r="N210" s="62"/>
      <c r="O210" s="23"/>
      <c r="P210" s="7"/>
    </row>
    <row r="211" spans="2:16" s="3" customFormat="1" ht="12.75">
      <c r="B211" s="36"/>
      <c r="D211" s="22"/>
      <c r="J211" s="22"/>
      <c r="M211" s="62"/>
      <c r="N211" s="62"/>
      <c r="O211" s="23"/>
      <c r="P211" s="7"/>
    </row>
    <row r="212" spans="2:16" s="3" customFormat="1" ht="12.75">
      <c r="B212" s="36"/>
      <c r="D212" s="22"/>
      <c r="J212" s="22"/>
      <c r="M212" s="62"/>
      <c r="N212" s="62"/>
      <c r="O212" s="23"/>
      <c r="P212" s="7"/>
    </row>
    <row r="213" spans="2:16" s="3" customFormat="1" ht="12.75">
      <c r="B213" s="36"/>
      <c r="D213" s="22"/>
      <c r="J213" s="22"/>
      <c r="M213" s="62"/>
      <c r="N213" s="62"/>
      <c r="O213" s="23"/>
      <c r="P213" s="7"/>
    </row>
    <row r="214" spans="2:16" s="3" customFormat="1" ht="12.75">
      <c r="B214" s="36"/>
      <c r="D214" s="22"/>
      <c r="J214" s="22"/>
      <c r="M214" s="62"/>
      <c r="N214" s="62"/>
      <c r="O214" s="23"/>
      <c r="P214" s="7"/>
    </row>
    <row r="215" spans="2:16" s="3" customFormat="1" ht="12.75">
      <c r="B215" s="36"/>
      <c r="D215" s="22"/>
      <c r="J215" s="22"/>
      <c r="M215" s="62"/>
      <c r="N215" s="62"/>
      <c r="O215" s="23"/>
      <c r="P215" s="7"/>
    </row>
    <row r="216" spans="2:16" s="3" customFormat="1" ht="12.75">
      <c r="B216" s="36"/>
      <c r="D216" s="22"/>
      <c r="J216" s="22"/>
      <c r="M216" s="62"/>
      <c r="N216" s="62"/>
      <c r="O216" s="23"/>
      <c r="P216" s="7"/>
    </row>
    <row r="217" spans="2:16" s="3" customFormat="1" ht="12.75">
      <c r="B217" s="36"/>
      <c r="D217" s="22"/>
      <c r="J217" s="22"/>
      <c r="M217" s="62"/>
      <c r="N217" s="62"/>
      <c r="O217" s="23"/>
      <c r="P217" s="7"/>
    </row>
    <row r="218" spans="2:16" s="3" customFormat="1" ht="12.75">
      <c r="B218" s="36"/>
      <c r="D218" s="22"/>
      <c r="J218" s="22"/>
      <c r="M218" s="62"/>
      <c r="N218" s="62"/>
      <c r="O218" s="23"/>
      <c r="P218" s="7"/>
    </row>
    <row r="219" spans="2:16" s="3" customFormat="1" ht="12.75">
      <c r="B219" s="36"/>
      <c r="D219" s="22"/>
      <c r="J219" s="22"/>
      <c r="M219" s="62"/>
      <c r="N219" s="62"/>
      <c r="O219" s="23"/>
      <c r="P219" s="7"/>
    </row>
    <row r="220" spans="2:16" s="3" customFormat="1" ht="12.75">
      <c r="B220" s="36"/>
      <c r="D220" s="22"/>
      <c r="J220" s="22"/>
      <c r="M220" s="62"/>
      <c r="N220" s="62"/>
      <c r="O220" s="23"/>
      <c r="P220" s="7"/>
    </row>
    <row r="221" spans="2:16" s="3" customFormat="1" ht="12.75">
      <c r="B221" s="36"/>
      <c r="D221" s="22"/>
      <c r="J221" s="22"/>
      <c r="M221" s="62"/>
      <c r="N221" s="62"/>
      <c r="O221" s="23"/>
      <c r="P221" s="7"/>
    </row>
    <row r="222" spans="2:16" s="3" customFormat="1" ht="12.75">
      <c r="B222" s="36"/>
      <c r="D222" s="22"/>
      <c r="J222" s="22"/>
      <c r="M222" s="62"/>
      <c r="N222" s="62"/>
      <c r="O222" s="23"/>
      <c r="P222" s="7"/>
    </row>
    <row r="223" spans="2:16" s="3" customFormat="1" ht="12.75">
      <c r="B223" s="36"/>
      <c r="D223" s="22"/>
      <c r="J223" s="22"/>
      <c r="M223" s="62"/>
      <c r="N223" s="62"/>
      <c r="O223" s="23"/>
      <c r="P223" s="7"/>
    </row>
    <row r="224" spans="2:16" s="3" customFormat="1" ht="12.75">
      <c r="B224" s="36"/>
      <c r="D224" s="22"/>
      <c r="J224" s="22"/>
      <c r="M224" s="62"/>
      <c r="N224" s="62"/>
      <c r="O224" s="23"/>
      <c r="P224" s="7"/>
    </row>
    <row r="225" spans="2:16" s="3" customFormat="1" ht="12.75">
      <c r="B225" s="36"/>
      <c r="D225" s="22"/>
      <c r="J225" s="22"/>
      <c r="M225" s="62"/>
      <c r="N225" s="62"/>
      <c r="O225" s="23"/>
      <c r="P225" s="7"/>
    </row>
    <row r="226" spans="2:16" s="3" customFormat="1" ht="12.75">
      <c r="B226" s="36"/>
      <c r="D226" s="22"/>
      <c r="J226" s="22"/>
      <c r="M226" s="62"/>
      <c r="N226" s="62"/>
      <c r="O226" s="23"/>
      <c r="P226" s="7"/>
    </row>
    <row r="227" spans="2:16" s="3" customFormat="1" ht="12.75">
      <c r="B227" s="36"/>
      <c r="D227" s="22"/>
      <c r="J227" s="22"/>
      <c r="M227" s="62"/>
      <c r="N227" s="62"/>
      <c r="O227" s="23"/>
      <c r="P227" s="7"/>
    </row>
    <row r="228" spans="2:16" s="3" customFormat="1" ht="12.75">
      <c r="B228" s="36"/>
      <c r="D228" s="22"/>
      <c r="J228" s="22"/>
      <c r="M228" s="62"/>
      <c r="N228" s="62"/>
      <c r="O228" s="23"/>
      <c r="P228" s="7"/>
    </row>
    <row r="229" spans="2:16" s="3" customFormat="1" ht="12.75">
      <c r="B229" s="36"/>
      <c r="D229" s="22"/>
      <c r="J229" s="22"/>
      <c r="M229" s="62"/>
      <c r="N229" s="62"/>
      <c r="O229" s="23"/>
      <c r="P229" s="7"/>
    </row>
    <row r="230" spans="2:16" s="3" customFormat="1" ht="12.75">
      <c r="B230" s="36"/>
      <c r="D230" s="22"/>
      <c r="J230" s="22"/>
      <c r="M230" s="62"/>
      <c r="N230" s="62"/>
      <c r="O230" s="23"/>
      <c r="P230" s="7"/>
    </row>
    <row r="231" spans="2:16" s="3" customFormat="1" ht="12.75">
      <c r="B231" s="36"/>
      <c r="D231" s="22"/>
      <c r="J231" s="22"/>
      <c r="M231" s="62"/>
      <c r="N231" s="62"/>
      <c r="O231" s="23"/>
      <c r="P231" s="7"/>
    </row>
    <row r="232" spans="2:16" s="3" customFormat="1" ht="12.75">
      <c r="B232" s="36"/>
      <c r="D232" s="22"/>
      <c r="J232" s="22"/>
      <c r="M232" s="62"/>
      <c r="N232" s="62"/>
      <c r="O232" s="23"/>
      <c r="P232" s="7"/>
    </row>
    <row r="233" spans="2:16" s="3" customFormat="1" ht="12.75">
      <c r="B233" s="36"/>
      <c r="D233" s="22"/>
      <c r="J233" s="22"/>
      <c r="M233" s="62"/>
      <c r="N233" s="62"/>
      <c r="O233" s="23"/>
      <c r="P233" s="7"/>
    </row>
    <row r="234" spans="2:16" s="3" customFormat="1" ht="12.75">
      <c r="B234" s="36"/>
      <c r="D234" s="22"/>
      <c r="J234" s="22"/>
      <c r="M234" s="62"/>
      <c r="N234" s="62"/>
      <c r="O234" s="23"/>
      <c r="P234" s="7"/>
    </row>
    <row r="235" spans="2:16" s="3" customFormat="1" ht="12.75">
      <c r="B235" s="36"/>
      <c r="D235" s="22"/>
      <c r="J235" s="22"/>
      <c r="M235" s="62"/>
      <c r="N235" s="62"/>
      <c r="O235" s="23"/>
      <c r="P235" s="7"/>
    </row>
    <row r="236" spans="2:16" s="3" customFormat="1" ht="12.75">
      <c r="B236" s="36"/>
      <c r="D236" s="22"/>
      <c r="J236" s="22"/>
      <c r="M236" s="62"/>
      <c r="N236" s="62"/>
      <c r="O236" s="23"/>
      <c r="P236" s="7"/>
    </row>
    <row r="237" spans="2:16" s="3" customFormat="1" ht="12.75">
      <c r="B237" s="36"/>
      <c r="D237" s="22"/>
      <c r="J237" s="22"/>
      <c r="M237" s="62"/>
      <c r="N237" s="62"/>
      <c r="O237" s="23"/>
      <c r="P237" s="7"/>
    </row>
    <row r="238" spans="2:16" s="3" customFormat="1" ht="12.75">
      <c r="B238" s="36"/>
      <c r="D238" s="22"/>
      <c r="J238" s="22"/>
      <c r="M238" s="62"/>
      <c r="N238" s="62"/>
      <c r="O238" s="23"/>
      <c r="P238" s="7"/>
    </row>
    <row r="239" spans="2:16" s="3" customFormat="1" ht="12.75">
      <c r="B239" s="36"/>
      <c r="D239" s="22"/>
      <c r="J239" s="22"/>
      <c r="M239" s="62"/>
      <c r="N239" s="62"/>
      <c r="O239" s="23"/>
      <c r="P239" s="7"/>
    </row>
    <row r="240" spans="2:16" s="3" customFormat="1" ht="12.75">
      <c r="B240" s="36"/>
      <c r="D240" s="22"/>
      <c r="J240" s="22"/>
      <c r="M240" s="62"/>
      <c r="N240" s="62"/>
      <c r="O240" s="23"/>
      <c r="P240" s="7"/>
    </row>
    <row r="241" spans="2:16" s="3" customFormat="1" ht="12.75">
      <c r="B241" s="36"/>
      <c r="D241" s="22"/>
      <c r="J241" s="22"/>
      <c r="M241" s="62"/>
      <c r="N241" s="62"/>
      <c r="O241" s="23"/>
      <c r="P241" s="7"/>
    </row>
    <row r="242" spans="2:16" s="3" customFormat="1" ht="12.75">
      <c r="B242" s="36"/>
      <c r="D242" s="22"/>
      <c r="J242" s="22"/>
      <c r="M242" s="62"/>
      <c r="N242" s="62"/>
      <c r="O242" s="23"/>
      <c r="P242" s="7"/>
    </row>
    <row r="243" spans="2:16" s="3" customFormat="1" ht="12.75">
      <c r="B243" s="36"/>
      <c r="D243" s="22"/>
      <c r="J243" s="22"/>
      <c r="M243" s="62"/>
      <c r="N243" s="62"/>
      <c r="O243" s="23"/>
      <c r="P243" s="7"/>
    </row>
    <row r="244" spans="2:16" s="3" customFormat="1" ht="12.75">
      <c r="B244" s="36"/>
      <c r="D244" s="22"/>
      <c r="J244" s="22"/>
      <c r="M244" s="62"/>
      <c r="N244" s="62"/>
      <c r="O244" s="23"/>
      <c r="P244" s="7"/>
    </row>
    <row r="245" spans="2:16" s="3" customFormat="1" ht="12.75">
      <c r="B245" s="36"/>
      <c r="D245" s="22"/>
      <c r="J245" s="22"/>
      <c r="M245" s="62"/>
      <c r="N245" s="62"/>
      <c r="O245" s="23"/>
      <c r="P245" s="7"/>
    </row>
    <row r="246" spans="2:16" s="3" customFormat="1" ht="12.75">
      <c r="B246" s="36"/>
      <c r="D246" s="22"/>
      <c r="J246" s="22"/>
      <c r="M246" s="62"/>
      <c r="N246" s="62"/>
      <c r="O246" s="23"/>
      <c r="P246" s="7"/>
    </row>
    <row r="247" spans="2:16" s="3" customFormat="1" ht="12.75">
      <c r="B247" s="36"/>
      <c r="D247" s="22"/>
      <c r="J247" s="22"/>
      <c r="M247" s="62"/>
      <c r="N247" s="62"/>
      <c r="O247" s="23"/>
      <c r="P247" s="7"/>
    </row>
    <row r="248" spans="2:16" s="3" customFormat="1" ht="12.75">
      <c r="B248" s="36"/>
      <c r="D248" s="22"/>
      <c r="J248" s="22"/>
      <c r="M248" s="62"/>
      <c r="N248" s="62"/>
      <c r="O248" s="23"/>
      <c r="P248" s="7"/>
    </row>
    <row r="249" spans="2:16" s="3" customFormat="1" ht="12.75">
      <c r="B249" s="36"/>
      <c r="D249" s="22"/>
      <c r="J249" s="22"/>
      <c r="M249" s="62"/>
      <c r="N249" s="62"/>
      <c r="O249" s="23"/>
      <c r="P249" s="7"/>
    </row>
    <row r="250" spans="2:16" s="3" customFormat="1" ht="12.75">
      <c r="B250" s="36"/>
      <c r="D250" s="22"/>
      <c r="J250" s="22"/>
      <c r="M250" s="62"/>
      <c r="N250" s="62"/>
      <c r="O250" s="23"/>
      <c r="P250" s="7"/>
    </row>
    <row r="251" spans="2:16" s="3" customFormat="1" ht="12.75">
      <c r="B251" s="36"/>
      <c r="D251" s="22"/>
      <c r="J251" s="22"/>
      <c r="M251" s="62"/>
      <c r="N251" s="62"/>
      <c r="O251" s="23"/>
      <c r="P251" s="7"/>
    </row>
    <row r="252" spans="2:16" s="3" customFormat="1" ht="12.75">
      <c r="B252" s="36"/>
      <c r="D252" s="22"/>
      <c r="J252" s="22"/>
      <c r="M252" s="62"/>
      <c r="N252" s="62"/>
      <c r="O252" s="23"/>
      <c r="P252" s="7"/>
    </row>
    <row r="253" spans="2:16" s="3" customFormat="1" ht="12.75">
      <c r="B253" s="36"/>
      <c r="D253" s="22"/>
      <c r="J253" s="22"/>
      <c r="M253" s="62"/>
      <c r="N253" s="62"/>
      <c r="O253" s="23"/>
      <c r="P253" s="7"/>
    </row>
    <row r="254" spans="2:16" s="3" customFormat="1" ht="12.75">
      <c r="B254" s="36"/>
      <c r="D254" s="22"/>
      <c r="J254" s="22"/>
      <c r="M254" s="62"/>
      <c r="N254" s="62"/>
      <c r="O254" s="23"/>
      <c r="P254" s="7"/>
    </row>
    <row r="255" spans="2:16" s="3" customFormat="1" ht="12.75">
      <c r="B255" s="36"/>
      <c r="D255" s="22"/>
      <c r="J255" s="22"/>
      <c r="M255" s="62"/>
      <c r="N255" s="62"/>
      <c r="O255" s="23"/>
      <c r="P255" s="7"/>
    </row>
    <row r="256" spans="2:16" s="3" customFormat="1" ht="12.75">
      <c r="B256" s="36"/>
      <c r="D256" s="22"/>
      <c r="J256" s="22"/>
      <c r="M256" s="62"/>
      <c r="N256" s="62"/>
      <c r="O256" s="23"/>
      <c r="P256" s="7"/>
    </row>
    <row r="257" spans="2:16" s="3" customFormat="1" ht="12.75">
      <c r="B257" s="36"/>
      <c r="D257" s="22"/>
      <c r="J257" s="22"/>
      <c r="M257" s="62"/>
      <c r="N257" s="62"/>
      <c r="O257" s="23"/>
      <c r="P257" s="7"/>
    </row>
    <row r="258" spans="2:16" s="3" customFormat="1" ht="12.75">
      <c r="B258" s="36"/>
      <c r="D258" s="22"/>
      <c r="J258" s="22"/>
      <c r="M258" s="62"/>
      <c r="N258" s="62"/>
      <c r="O258" s="23"/>
      <c r="P258" s="7"/>
    </row>
    <row r="259" spans="2:16" s="3" customFormat="1" ht="12.75">
      <c r="B259" s="36"/>
      <c r="D259" s="22"/>
      <c r="J259" s="22"/>
      <c r="M259" s="62"/>
      <c r="N259" s="62"/>
      <c r="O259" s="23"/>
      <c r="P259" s="7"/>
    </row>
    <row r="260" spans="2:16" s="3" customFormat="1" ht="12.75">
      <c r="B260" s="36"/>
      <c r="D260" s="22"/>
      <c r="J260" s="22"/>
      <c r="M260" s="62"/>
      <c r="N260" s="62"/>
      <c r="O260" s="23"/>
      <c r="P260" s="7"/>
    </row>
    <row r="261" spans="2:16" s="3" customFormat="1" ht="12.75">
      <c r="B261" s="36"/>
      <c r="D261" s="22"/>
      <c r="J261" s="22"/>
      <c r="M261" s="62"/>
      <c r="N261" s="62"/>
      <c r="O261" s="23"/>
      <c r="P261" s="7"/>
    </row>
    <row r="262" spans="2:16" s="3" customFormat="1" ht="12.75">
      <c r="B262" s="36"/>
      <c r="D262" s="22"/>
      <c r="J262" s="22"/>
      <c r="M262" s="62"/>
      <c r="N262" s="62"/>
      <c r="O262" s="23"/>
      <c r="P262" s="7"/>
    </row>
    <row r="263" spans="2:16" s="3" customFormat="1" ht="12.75">
      <c r="B263" s="36"/>
      <c r="D263" s="22"/>
      <c r="J263" s="22"/>
      <c r="M263" s="62"/>
      <c r="N263" s="62"/>
      <c r="O263" s="23"/>
      <c r="P263" s="7"/>
    </row>
    <row r="264" spans="2:16" s="3" customFormat="1" ht="12.75">
      <c r="B264" s="36"/>
      <c r="D264" s="22"/>
      <c r="J264" s="22"/>
      <c r="M264" s="62"/>
      <c r="N264" s="62"/>
      <c r="O264" s="23"/>
      <c r="P264" s="7"/>
    </row>
    <row r="265" spans="2:16" s="3" customFormat="1" ht="12.75">
      <c r="B265" s="36"/>
      <c r="D265" s="22"/>
      <c r="J265" s="22"/>
      <c r="M265" s="62"/>
      <c r="N265" s="62"/>
      <c r="O265" s="23"/>
      <c r="P265" s="7"/>
    </row>
    <row r="266" spans="2:16" s="3" customFormat="1" ht="12.75">
      <c r="B266" s="36"/>
      <c r="D266" s="22"/>
      <c r="J266" s="22"/>
      <c r="M266" s="62"/>
      <c r="N266" s="62"/>
      <c r="O266" s="23"/>
      <c r="P266" s="7"/>
    </row>
    <row r="267" spans="2:16" s="3" customFormat="1" ht="12.75">
      <c r="B267" s="36"/>
      <c r="D267" s="22"/>
      <c r="J267" s="22"/>
      <c r="M267" s="62"/>
      <c r="N267" s="62"/>
      <c r="O267" s="23"/>
      <c r="P267" s="7"/>
    </row>
    <row r="268" spans="2:16" s="3" customFormat="1" ht="12.75">
      <c r="B268" s="36"/>
      <c r="D268" s="22"/>
      <c r="J268" s="22"/>
      <c r="M268" s="62"/>
      <c r="N268" s="62"/>
      <c r="O268" s="23"/>
      <c r="P268" s="7"/>
    </row>
    <row r="269" spans="2:16" s="3" customFormat="1" ht="12.75">
      <c r="B269" s="36"/>
      <c r="D269" s="22"/>
      <c r="J269" s="22"/>
      <c r="M269" s="62"/>
      <c r="N269" s="62"/>
      <c r="O269" s="23"/>
      <c r="P269" s="7"/>
    </row>
    <row r="270" spans="2:16" s="3" customFormat="1" ht="12.75">
      <c r="B270" s="36"/>
      <c r="D270" s="22"/>
      <c r="J270" s="22"/>
      <c r="M270" s="62"/>
      <c r="N270" s="62"/>
      <c r="O270" s="23"/>
      <c r="P270" s="7"/>
    </row>
    <row r="271" spans="2:16" s="3" customFormat="1" ht="12.75">
      <c r="B271" s="36"/>
      <c r="D271" s="22"/>
      <c r="J271" s="22"/>
      <c r="M271" s="62"/>
      <c r="N271" s="62"/>
      <c r="O271" s="23"/>
      <c r="P271" s="7"/>
    </row>
    <row r="272" spans="2:16" s="3" customFormat="1" ht="12.75">
      <c r="B272" s="36"/>
      <c r="D272" s="22"/>
      <c r="J272" s="22"/>
      <c r="M272" s="62"/>
      <c r="N272" s="62"/>
      <c r="O272" s="23"/>
      <c r="P272" s="7"/>
    </row>
    <row r="273" spans="2:16" s="3" customFormat="1" ht="12.75">
      <c r="B273" s="36"/>
      <c r="D273" s="22"/>
      <c r="J273" s="22"/>
      <c r="M273" s="62"/>
      <c r="N273" s="62"/>
      <c r="O273" s="23"/>
      <c r="P273" s="7"/>
    </row>
    <row r="274" spans="2:16" s="3" customFormat="1" ht="12.75">
      <c r="B274" s="36"/>
      <c r="D274" s="22"/>
      <c r="J274" s="22"/>
      <c r="M274" s="62"/>
      <c r="N274" s="62"/>
      <c r="O274" s="23"/>
      <c r="P274" s="7"/>
    </row>
    <row r="275" spans="2:16" s="3" customFormat="1" ht="12.75">
      <c r="B275" s="36"/>
      <c r="D275" s="22"/>
      <c r="J275" s="22"/>
      <c r="M275" s="62"/>
      <c r="N275" s="62"/>
      <c r="O275" s="23"/>
      <c r="P275" s="7"/>
    </row>
    <row r="276" spans="2:16" s="3" customFormat="1" ht="12.75">
      <c r="B276" s="36"/>
      <c r="D276" s="22"/>
      <c r="J276" s="22"/>
      <c r="M276" s="62"/>
      <c r="N276" s="62"/>
      <c r="O276" s="23"/>
      <c r="P276" s="7"/>
    </row>
    <row r="277" spans="2:16" s="3" customFormat="1" ht="12.75">
      <c r="B277" s="36"/>
      <c r="D277" s="22"/>
      <c r="J277" s="22"/>
      <c r="M277" s="62"/>
      <c r="N277" s="62"/>
      <c r="O277" s="23"/>
      <c r="P277" s="7"/>
    </row>
    <row r="278" spans="2:16" s="3" customFormat="1" ht="12.75">
      <c r="B278" s="36"/>
      <c r="D278" s="22"/>
      <c r="J278" s="22"/>
      <c r="M278" s="62"/>
      <c r="N278" s="62"/>
      <c r="O278" s="23"/>
      <c r="P278" s="7"/>
    </row>
    <row r="279" spans="2:16" s="3" customFormat="1" ht="12.75">
      <c r="B279" s="36"/>
      <c r="D279" s="22"/>
      <c r="J279" s="22"/>
      <c r="M279" s="62"/>
      <c r="N279" s="62"/>
      <c r="O279" s="23"/>
      <c r="P279" s="7"/>
    </row>
    <row r="280" spans="2:16" s="3" customFormat="1" ht="12.75">
      <c r="B280" s="36"/>
      <c r="D280" s="22"/>
      <c r="J280" s="22"/>
      <c r="M280" s="62"/>
      <c r="N280" s="62"/>
      <c r="O280" s="23"/>
      <c r="P280" s="7"/>
    </row>
    <row r="281" spans="2:16" s="3" customFormat="1" ht="12.75">
      <c r="B281" s="36"/>
      <c r="D281" s="22"/>
      <c r="J281" s="22"/>
      <c r="M281" s="62"/>
      <c r="N281" s="62"/>
      <c r="O281" s="23"/>
      <c r="P281" s="7"/>
    </row>
    <row r="282" spans="2:16" s="3" customFormat="1" ht="12.75">
      <c r="B282" s="36"/>
      <c r="D282" s="22"/>
      <c r="J282" s="22"/>
      <c r="M282" s="62"/>
      <c r="N282" s="62"/>
      <c r="O282" s="23"/>
      <c r="P282" s="7"/>
    </row>
    <row r="283" spans="2:16" s="3" customFormat="1" ht="12.75">
      <c r="B283" s="36"/>
      <c r="D283" s="22"/>
      <c r="J283" s="22"/>
      <c r="M283" s="62"/>
      <c r="N283" s="62"/>
      <c r="O283" s="23"/>
      <c r="P283" s="7"/>
    </row>
    <row r="284" spans="2:16" s="3" customFormat="1" ht="12.75">
      <c r="B284" s="36"/>
      <c r="D284" s="22"/>
      <c r="J284" s="22"/>
      <c r="M284" s="62"/>
      <c r="N284" s="62"/>
      <c r="O284" s="23"/>
      <c r="P284" s="7"/>
    </row>
    <row r="285" spans="2:16" s="3" customFormat="1" ht="12.75">
      <c r="B285" s="36"/>
      <c r="D285" s="22"/>
      <c r="J285" s="22"/>
      <c r="M285" s="62"/>
      <c r="N285" s="62"/>
      <c r="O285" s="23"/>
      <c r="P285" s="7"/>
    </row>
    <row r="286" spans="2:16" s="3" customFormat="1" ht="12.75">
      <c r="B286" s="36"/>
      <c r="D286" s="22"/>
      <c r="J286" s="22"/>
      <c r="M286" s="62"/>
      <c r="N286" s="62"/>
      <c r="O286" s="23"/>
      <c r="P286" s="7"/>
    </row>
    <row r="287" spans="2:16" s="3" customFormat="1" ht="12.75">
      <c r="B287" s="36"/>
      <c r="D287" s="22"/>
      <c r="J287" s="22"/>
      <c r="M287" s="62"/>
      <c r="N287" s="62"/>
      <c r="O287" s="23"/>
      <c r="P287" s="7"/>
    </row>
    <row r="288" spans="2:16" s="3" customFormat="1" ht="12.75">
      <c r="B288" s="36"/>
      <c r="D288" s="22"/>
      <c r="J288" s="22"/>
      <c r="M288" s="62"/>
      <c r="N288" s="62"/>
      <c r="O288" s="23"/>
      <c r="P288" s="7"/>
    </row>
    <row r="289" spans="2:16" s="3" customFormat="1" ht="12.75">
      <c r="B289" s="36"/>
      <c r="D289" s="22"/>
      <c r="J289" s="22"/>
      <c r="M289" s="62"/>
      <c r="N289" s="62"/>
      <c r="O289" s="23"/>
      <c r="P289" s="7"/>
    </row>
    <row r="290" spans="2:16" s="3" customFormat="1" ht="12.75">
      <c r="B290" s="36"/>
      <c r="D290" s="22"/>
      <c r="J290" s="22"/>
      <c r="M290" s="62"/>
      <c r="N290" s="62"/>
      <c r="O290" s="23"/>
      <c r="P290" s="7"/>
    </row>
    <row r="291" spans="2:16" s="3" customFormat="1" ht="12.75">
      <c r="B291" s="36"/>
      <c r="D291" s="22"/>
      <c r="J291" s="22"/>
      <c r="M291" s="62"/>
      <c r="N291" s="62"/>
      <c r="O291" s="23"/>
      <c r="P291" s="7"/>
    </row>
    <row r="292" spans="2:16" s="3" customFormat="1" ht="12.75">
      <c r="B292" s="36"/>
      <c r="D292" s="22"/>
      <c r="J292" s="22"/>
      <c r="M292" s="62"/>
      <c r="N292" s="62"/>
      <c r="O292" s="23"/>
      <c r="P292" s="7"/>
    </row>
    <row r="293" spans="2:16" s="3" customFormat="1" ht="12.75">
      <c r="B293" s="36"/>
      <c r="D293" s="22"/>
      <c r="J293" s="22"/>
      <c r="M293" s="62"/>
      <c r="N293" s="62"/>
      <c r="O293" s="23"/>
      <c r="P293" s="7"/>
    </row>
    <row r="294" spans="2:16" s="3" customFormat="1" ht="12.75">
      <c r="B294" s="36"/>
      <c r="D294" s="22"/>
      <c r="J294" s="22"/>
      <c r="M294" s="62"/>
      <c r="N294" s="62"/>
      <c r="O294" s="23"/>
      <c r="P294" s="7"/>
    </row>
    <row r="295" spans="2:16" s="3" customFormat="1" ht="12.75">
      <c r="B295" s="36"/>
      <c r="D295" s="22"/>
      <c r="J295" s="22"/>
      <c r="M295" s="62"/>
      <c r="N295" s="62"/>
      <c r="O295" s="23"/>
      <c r="P295" s="7"/>
    </row>
    <row r="296" spans="2:16" s="3" customFormat="1" ht="12.75">
      <c r="B296" s="36"/>
      <c r="D296" s="22"/>
      <c r="J296" s="22"/>
      <c r="M296" s="62"/>
      <c r="N296" s="62"/>
      <c r="O296" s="23"/>
      <c r="P296" s="7"/>
    </row>
    <row r="297" spans="2:16" s="3" customFormat="1" ht="12.75">
      <c r="B297" s="36"/>
      <c r="D297" s="22"/>
      <c r="J297" s="22"/>
      <c r="M297" s="62"/>
      <c r="N297" s="62"/>
      <c r="O297" s="23"/>
      <c r="P297" s="7"/>
    </row>
    <row r="298" spans="2:16" s="3" customFormat="1" ht="12.75">
      <c r="B298" s="36"/>
      <c r="D298" s="22"/>
      <c r="J298" s="22"/>
      <c r="M298" s="62"/>
      <c r="N298" s="62"/>
      <c r="O298" s="23"/>
      <c r="P298" s="7"/>
    </row>
    <row r="299" spans="2:16" s="3" customFormat="1" ht="12.75">
      <c r="B299" s="36"/>
      <c r="D299" s="22"/>
      <c r="J299" s="22"/>
      <c r="M299" s="62"/>
      <c r="N299" s="62"/>
      <c r="O299" s="23"/>
      <c r="P299" s="7"/>
    </row>
    <row r="300" spans="2:16" s="3" customFormat="1" ht="12.75">
      <c r="B300" s="36"/>
      <c r="D300" s="22"/>
      <c r="J300" s="22"/>
      <c r="M300" s="62"/>
      <c r="N300" s="62"/>
      <c r="O300" s="23"/>
      <c r="P300" s="7"/>
    </row>
    <row r="301" spans="2:16" s="3" customFormat="1" ht="12.75">
      <c r="B301" s="36"/>
      <c r="D301" s="22"/>
      <c r="J301" s="22"/>
      <c r="M301" s="62"/>
      <c r="N301" s="62"/>
      <c r="O301" s="23"/>
      <c r="P301" s="7"/>
    </row>
    <row r="302" spans="2:16" s="3" customFormat="1" ht="12.75">
      <c r="B302" s="36"/>
      <c r="D302" s="22"/>
      <c r="J302" s="22"/>
      <c r="M302" s="62"/>
      <c r="N302" s="62"/>
      <c r="O302" s="23"/>
      <c r="P302" s="7"/>
    </row>
    <row r="303" spans="2:16" s="3" customFormat="1" ht="12.75">
      <c r="B303" s="36"/>
      <c r="D303" s="22"/>
      <c r="J303" s="22"/>
      <c r="M303" s="62"/>
      <c r="N303" s="62"/>
      <c r="O303" s="23"/>
      <c r="P303" s="7"/>
    </row>
    <row r="304" spans="2:16" s="3" customFormat="1" ht="12.75">
      <c r="B304" s="36"/>
      <c r="D304" s="22"/>
      <c r="J304" s="22"/>
      <c r="M304" s="62"/>
      <c r="N304" s="62"/>
      <c r="O304" s="23"/>
      <c r="P304" s="7"/>
    </row>
    <row r="305" spans="2:16" s="3" customFormat="1" ht="12.75">
      <c r="B305" s="36"/>
      <c r="D305" s="22"/>
      <c r="J305" s="22"/>
      <c r="M305" s="62"/>
      <c r="N305" s="62"/>
      <c r="O305" s="23"/>
      <c r="P305" s="7"/>
    </row>
    <row r="306" spans="2:16" s="3" customFormat="1" ht="12.75">
      <c r="B306" s="36"/>
      <c r="D306" s="22"/>
      <c r="J306" s="22"/>
      <c r="M306" s="62"/>
      <c r="N306" s="62"/>
      <c r="O306" s="23"/>
      <c r="P306" s="7"/>
    </row>
    <row r="307" spans="2:16" s="3" customFormat="1" ht="12.75">
      <c r="B307" s="36"/>
      <c r="D307" s="22"/>
      <c r="J307" s="22"/>
      <c r="M307" s="62"/>
      <c r="N307" s="62"/>
      <c r="O307" s="23"/>
      <c r="P307" s="7"/>
    </row>
    <row r="308" spans="2:16" s="3" customFormat="1" ht="12.75">
      <c r="B308" s="36"/>
      <c r="D308" s="22"/>
      <c r="J308" s="22"/>
      <c r="M308" s="62"/>
      <c r="N308" s="62"/>
      <c r="O308" s="23"/>
      <c r="P308" s="7"/>
    </row>
    <row r="309" spans="2:16" s="3" customFormat="1" ht="12.75">
      <c r="B309" s="36"/>
      <c r="D309" s="22"/>
      <c r="J309" s="22"/>
      <c r="M309" s="62"/>
      <c r="N309" s="62"/>
      <c r="O309" s="23"/>
      <c r="P309" s="7"/>
    </row>
    <row r="310" spans="2:16" s="3" customFormat="1" ht="12.75">
      <c r="B310" s="36"/>
      <c r="D310" s="22"/>
      <c r="J310" s="22"/>
      <c r="M310" s="62"/>
      <c r="N310" s="62"/>
      <c r="O310" s="23"/>
      <c r="P310" s="7"/>
    </row>
    <row r="311" spans="2:16" s="3" customFormat="1" ht="12.75">
      <c r="B311" s="36"/>
      <c r="D311" s="22"/>
      <c r="J311" s="22"/>
      <c r="M311" s="62"/>
      <c r="N311" s="62"/>
      <c r="O311" s="23"/>
      <c r="P311" s="7"/>
    </row>
    <row r="312" spans="2:16" s="3" customFormat="1" ht="12.75">
      <c r="B312" s="36"/>
      <c r="D312" s="22"/>
      <c r="J312" s="22"/>
      <c r="M312" s="62"/>
      <c r="N312" s="62"/>
      <c r="O312" s="23"/>
      <c r="P312" s="7"/>
    </row>
    <row r="313" spans="2:16" s="3" customFormat="1" ht="12.75">
      <c r="B313" s="36"/>
      <c r="D313" s="22"/>
      <c r="J313" s="22"/>
      <c r="M313" s="62"/>
      <c r="N313" s="62"/>
      <c r="O313" s="23"/>
      <c r="P313" s="7"/>
    </row>
    <row r="314" spans="2:16" s="3" customFormat="1" ht="12.75">
      <c r="B314" s="36"/>
      <c r="D314" s="22"/>
      <c r="J314" s="22"/>
      <c r="M314" s="62"/>
      <c r="N314" s="62"/>
      <c r="O314" s="23"/>
      <c r="P314" s="7"/>
    </row>
    <row r="315" spans="2:16" s="3" customFormat="1" ht="12.75">
      <c r="B315" s="36"/>
      <c r="D315" s="22"/>
      <c r="J315" s="22"/>
      <c r="M315" s="62"/>
      <c r="N315" s="62"/>
      <c r="O315" s="23"/>
      <c r="P315" s="7"/>
    </row>
    <row r="316" spans="2:16" s="3" customFormat="1" ht="12.75">
      <c r="B316" s="36"/>
      <c r="D316" s="22"/>
      <c r="J316" s="22"/>
      <c r="M316" s="62"/>
      <c r="N316" s="62"/>
      <c r="O316" s="23"/>
      <c r="P316" s="7"/>
    </row>
    <row r="317" spans="2:16" s="3" customFormat="1" ht="12.75">
      <c r="B317" s="36"/>
      <c r="D317" s="22"/>
      <c r="J317" s="22"/>
      <c r="M317" s="62"/>
      <c r="N317" s="62"/>
      <c r="O317" s="23"/>
      <c r="P317" s="7"/>
    </row>
    <row r="318" spans="2:16" s="3" customFormat="1" ht="12.75">
      <c r="B318" s="36"/>
      <c r="D318" s="22"/>
      <c r="J318" s="22"/>
      <c r="M318" s="62"/>
      <c r="N318" s="62"/>
      <c r="O318" s="23"/>
      <c r="P318" s="7"/>
    </row>
    <row r="319" spans="2:16" s="3" customFormat="1" ht="12.75">
      <c r="B319" s="36"/>
      <c r="D319" s="22"/>
      <c r="J319" s="22"/>
      <c r="M319" s="62"/>
      <c r="N319" s="62"/>
      <c r="O319" s="23"/>
      <c r="P319" s="7"/>
    </row>
    <row r="320" spans="2:16" s="3" customFormat="1" ht="12.75">
      <c r="B320" s="36"/>
      <c r="D320" s="22"/>
      <c r="J320" s="22"/>
      <c r="M320" s="62"/>
      <c r="N320" s="62"/>
      <c r="O320" s="23"/>
      <c r="P320" s="7"/>
    </row>
    <row r="321" spans="2:16" s="3" customFormat="1" ht="12.75">
      <c r="B321" s="36"/>
      <c r="D321" s="22"/>
      <c r="J321" s="22"/>
      <c r="M321" s="62"/>
      <c r="N321" s="62"/>
      <c r="O321" s="23"/>
      <c r="P321" s="7"/>
    </row>
    <row r="322" spans="2:16" s="3" customFormat="1" ht="12.75">
      <c r="B322" s="36"/>
      <c r="D322" s="22"/>
      <c r="J322" s="22"/>
      <c r="M322" s="62"/>
      <c r="N322" s="62"/>
      <c r="O322" s="23"/>
      <c r="P322" s="7"/>
    </row>
    <row r="323" spans="2:16" s="3" customFormat="1" ht="12.75">
      <c r="B323" s="36"/>
      <c r="D323" s="22"/>
      <c r="J323" s="22"/>
      <c r="M323" s="62"/>
      <c r="N323" s="62"/>
      <c r="O323" s="23"/>
      <c r="P323" s="7"/>
    </row>
    <row r="324" spans="2:16" s="3" customFormat="1" ht="12.75">
      <c r="B324" s="36"/>
      <c r="D324" s="22"/>
      <c r="J324" s="22"/>
      <c r="M324" s="62"/>
      <c r="N324" s="62"/>
      <c r="O324" s="23"/>
      <c r="P324" s="7"/>
    </row>
    <row r="325" spans="2:16" s="3" customFormat="1" ht="12.75">
      <c r="B325" s="36"/>
      <c r="D325" s="22"/>
      <c r="J325" s="22"/>
      <c r="M325" s="62"/>
      <c r="N325" s="62"/>
      <c r="O325" s="23"/>
      <c r="P325" s="7"/>
    </row>
    <row r="326" spans="2:16" s="3" customFormat="1" ht="12.75">
      <c r="B326" s="36"/>
      <c r="D326" s="22"/>
      <c r="J326" s="22"/>
      <c r="M326" s="62"/>
      <c r="N326" s="62"/>
      <c r="O326" s="23"/>
      <c r="P326" s="7"/>
    </row>
    <row r="327" spans="2:16" s="3" customFormat="1" ht="12.75">
      <c r="B327" s="36"/>
      <c r="D327" s="22"/>
      <c r="J327" s="22"/>
      <c r="M327" s="62"/>
      <c r="N327" s="62"/>
      <c r="O327" s="23"/>
      <c r="P327" s="7"/>
    </row>
    <row r="328" spans="2:16" s="3" customFormat="1" ht="12.75">
      <c r="B328" s="36"/>
      <c r="D328" s="22"/>
      <c r="J328" s="22"/>
      <c r="M328" s="62"/>
      <c r="N328" s="62"/>
      <c r="O328" s="23"/>
      <c r="P328" s="7"/>
    </row>
    <row r="329" spans="2:16" s="3" customFormat="1" ht="12.75">
      <c r="B329" s="36"/>
      <c r="D329" s="22"/>
      <c r="J329" s="22"/>
      <c r="M329" s="62"/>
      <c r="N329" s="62"/>
      <c r="O329" s="23"/>
      <c r="P329" s="7"/>
    </row>
    <row r="330" spans="2:16" s="3" customFormat="1" ht="12.75">
      <c r="B330" s="36"/>
      <c r="D330" s="22"/>
      <c r="J330" s="22"/>
      <c r="M330" s="62"/>
      <c r="N330" s="62"/>
      <c r="O330" s="23"/>
      <c r="P330" s="7"/>
    </row>
    <row r="331" spans="2:16" s="3" customFormat="1" ht="12.75">
      <c r="B331" s="36"/>
      <c r="D331" s="22"/>
      <c r="J331" s="22"/>
      <c r="M331" s="62"/>
      <c r="N331" s="62"/>
      <c r="O331" s="23"/>
      <c r="P331" s="7"/>
    </row>
    <row r="332" spans="2:16" s="3" customFormat="1" ht="12.75">
      <c r="B332" s="36"/>
      <c r="D332" s="22"/>
      <c r="J332" s="22"/>
      <c r="M332" s="62"/>
      <c r="N332" s="62"/>
      <c r="O332" s="23"/>
      <c r="P332" s="7"/>
    </row>
    <row r="333" spans="2:16" s="3" customFormat="1" ht="12.75">
      <c r="B333" s="36"/>
      <c r="D333" s="22"/>
      <c r="J333" s="22"/>
      <c r="M333" s="62"/>
      <c r="N333" s="62"/>
      <c r="O333" s="23"/>
      <c r="P333" s="7"/>
    </row>
    <row r="334" spans="2:16" s="3" customFormat="1" ht="12.75">
      <c r="B334" s="36"/>
      <c r="D334" s="22"/>
      <c r="J334" s="22"/>
      <c r="M334" s="62"/>
      <c r="N334" s="62"/>
      <c r="O334" s="23"/>
      <c r="P334" s="7"/>
    </row>
    <row r="335" spans="2:16" s="3" customFormat="1" ht="12.75">
      <c r="B335" s="36"/>
      <c r="D335" s="22"/>
      <c r="J335" s="22"/>
      <c r="M335" s="62"/>
      <c r="N335" s="62"/>
      <c r="O335" s="23"/>
      <c r="P335" s="7"/>
    </row>
    <row r="336" spans="2:16" s="3" customFormat="1" ht="12.75">
      <c r="B336" s="36"/>
      <c r="D336" s="22"/>
      <c r="J336" s="22"/>
      <c r="M336" s="62"/>
      <c r="N336" s="62"/>
      <c r="O336" s="23"/>
      <c r="P336" s="7"/>
    </row>
    <row r="337" spans="2:16" s="3" customFormat="1" ht="12.75">
      <c r="B337" s="36"/>
      <c r="D337" s="22"/>
      <c r="J337" s="22"/>
      <c r="M337" s="62"/>
      <c r="N337" s="62"/>
      <c r="O337" s="23"/>
      <c r="P337" s="7"/>
    </row>
    <row r="338" spans="2:16" s="3" customFormat="1" ht="12.75">
      <c r="B338" s="36"/>
      <c r="D338" s="22"/>
      <c r="J338" s="22"/>
      <c r="M338" s="62"/>
      <c r="N338" s="62"/>
      <c r="O338" s="23"/>
      <c r="P338" s="7"/>
    </row>
    <row r="339" spans="2:16" s="3" customFormat="1" ht="12.75">
      <c r="B339" s="36"/>
      <c r="D339" s="22"/>
      <c r="J339" s="22"/>
      <c r="M339" s="62"/>
      <c r="N339" s="62"/>
      <c r="O339" s="23"/>
      <c r="P339" s="7"/>
    </row>
    <row r="340" spans="2:16" s="3" customFormat="1" ht="12.75">
      <c r="B340" s="36"/>
      <c r="D340" s="22"/>
      <c r="J340" s="22"/>
      <c r="M340" s="62"/>
      <c r="N340" s="62"/>
      <c r="O340" s="23"/>
      <c r="P340" s="7"/>
    </row>
    <row r="341" spans="2:16" s="3" customFormat="1" ht="12.75">
      <c r="B341" s="36"/>
      <c r="D341" s="22"/>
      <c r="J341" s="22"/>
      <c r="M341" s="62"/>
      <c r="N341" s="62"/>
      <c r="O341" s="23"/>
      <c r="P341" s="7"/>
    </row>
    <row r="342" spans="2:16" s="3" customFormat="1" ht="12.75">
      <c r="B342" s="36"/>
      <c r="D342" s="22"/>
      <c r="J342" s="22"/>
      <c r="M342" s="62"/>
      <c r="N342" s="62"/>
      <c r="O342" s="23"/>
      <c r="P342" s="7"/>
    </row>
    <row r="343" spans="2:16" s="3" customFormat="1" ht="12.75">
      <c r="B343" s="36"/>
      <c r="D343" s="22"/>
      <c r="J343" s="22"/>
      <c r="M343" s="62"/>
      <c r="N343" s="62"/>
      <c r="O343" s="23"/>
      <c r="P343" s="7"/>
    </row>
    <row r="344" spans="2:16" s="3" customFormat="1" ht="12.75">
      <c r="B344" s="36"/>
      <c r="D344" s="22"/>
      <c r="J344" s="22"/>
      <c r="M344" s="62"/>
      <c r="N344" s="62"/>
      <c r="O344" s="23"/>
      <c r="P344" s="7"/>
    </row>
    <row r="345" spans="2:16" s="3" customFormat="1" ht="12.75">
      <c r="B345" s="36"/>
      <c r="D345" s="22"/>
      <c r="J345" s="22"/>
      <c r="M345" s="62"/>
      <c r="N345" s="62"/>
      <c r="O345" s="23"/>
      <c r="P345" s="7"/>
    </row>
    <row r="346" spans="2:16" s="3" customFormat="1" ht="12.75">
      <c r="B346" s="36"/>
      <c r="D346" s="22"/>
      <c r="J346" s="22"/>
      <c r="M346" s="62"/>
      <c r="N346" s="62"/>
      <c r="O346" s="23"/>
      <c r="P346" s="7"/>
    </row>
    <row r="347" spans="2:16" s="3" customFormat="1" ht="12.75">
      <c r="B347" s="36"/>
      <c r="D347" s="22"/>
      <c r="J347" s="22"/>
      <c r="M347" s="62"/>
      <c r="N347" s="62"/>
      <c r="O347" s="23"/>
      <c r="P347" s="7"/>
    </row>
    <row r="348" spans="2:16" s="3" customFormat="1" ht="12.75">
      <c r="B348" s="36"/>
      <c r="D348" s="22"/>
      <c r="J348" s="22"/>
      <c r="M348" s="62"/>
      <c r="N348" s="62"/>
      <c r="O348" s="23"/>
      <c r="P348" s="7"/>
    </row>
    <row r="349" spans="2:16" s="3" customFormat="1" ht="12.75">
      <c r="B349" s="36"/>
      <c r="D349" s="22"/>
      <c r="J349" s="22"/>
      <c r="M349" s="62"/>
      <c r="N349" s="62"/>
      <c r="O349" s="23"/>
      <c r="P349" s="7"/>
    </row>
    <row r="350" spans="2:16" s="3" customFormat="1" ht="12.75">
      <c r="B350" s="36"/>
      <c r="D350" s="22"/>
      <c r="J350" s="22"/>
      <c r="M350" s="62"/>
      <c r="N350" s="62"/>
      <c r="O350" s="23"/>
      <c r="P350" s="7"/>
    </row>
    <row r="351" spans="2:16" s="3" customFormat="1" ht="12.75">
      <c r="B351" s="36"/>
      <c r="D351" s="22"/>
      <c r="J351" s="22"/>
      <c r="M351" s="62"/>
      <c r="N351" s="62"/>
      <c r="O351" s="23"/>
      <c r="P351" s="7"/>
    </row>
    <row r="352" spans="2:16" s="3" customFormat="1" ht="12.75">
      <c r="B352" s="36"/>
      <c r="D352" s="22"/>
      <c r="J352" s="22"/>
      <c r="M352" s="62"/>
      <c r="N352" s="62"/>
      <c r="O352" s="23"/>
      <c r="P352" s="7"/>
    </row>
    <row r="353" spans="2:16" s="3" customFormat="1" ht="12.75">
      <c r="B353" s="36"/>
      <c r="D353" s="22"/>
      <c r="J353" s="22"/>
      <c r="M353" s="62"/>
      <c r="N353" s="62"/>
      <c r="O353" s="23"/>
      <c r="P353" s="7"/>
    </row>
    <row r="354" spans="2:16" s="3" customFormat="1" ht="12.75">
      <c r="B354" s="36"/>
      <c r="D354" s="22"/>
      <c r="J354" s="22"/>
      <c r="M354" s="62"/>
      <c r="N354" s="62"/>
      <c r="O354" s="23"/>
      <c r="P354" s="7"/>
    </row>
    <row r="355" spans="2:16" s="3" customFormat="1" ht="12.75">
      <c r="B355" s="36"/>
      <c r="D355" s="22"/>
      <c r="J355" s="22"/>
      <c r="M355" s="62"/>
      <c r="N355" s="62"/>
      <c r="O355" s="23"/>
      <c r="P355" s="7"/>
    </row>
    <row r="356" spans="2:16" s="3" customFormat="1" ht="12.75">
      <c r="B356" s="36"/>
      <c r="D356" s="22"/>
      <c r="J356" s="22"/>
      <c r="M356" s="62"/>
      <c r="N356" s="62"/>
      <c r="O356" s="23"/>
      <c r="P356" s="7"/>
    </row>
    <row r="357" spans="2:16" s="3" customFormat="1" ht="12.75">
      <c r="B357" s="36"/>
      <c r="D357" s="22"/>
      <c r="J357" s="22"/>
      <c r="M357" s="62"/>
      <c r="N357" s="62"/>
      <c r="O357" s="23"/>
      <c r="P357" s="7"/>
    </row>
    <row r="358" spans="2:16" s="3" customFormat="1" ht="12.75">
      <c r="B358" s="36"/>
      <c r="D358" s="22"/>
      <c r="J358" s="22"/>
      <c r="M358" s="62"/>
      <c r="N358" s="62"/>
      <c r="O358" s="23"/>
      <c r="P358" s="7"/>
    </row>
    <row r="359" spans="2:16" s="3" customFormat="1" ht="12.75">
      <c r="B359" s="36"/>
      <c r="D359" s="22"/>
      <c r="J359" s="22"/>
      <c r="M359" s="62"/>
      <c r="N359" s="62"/>
      <c r="O359" s="23"/>
      <c r="P359" s="7"/>
    </row>
    <row r="360" spans="2:16" s="3" customFormat="1" ht="12.75">
      <c r="B360" s="36"/>
      <c r="D360" s="22"/>
      <c r="J360" s="22"/>
      <c r="M360" s="62"/>
      <c r="N360" s="62"/>
      <c r="O360" s="23"/>
      <c r="P360" s="7"/>
    </row>
    <row r="361" spans="2:16" s="3" customFormat="1" ht="12.75">
      <c r="B361" s="36"/>
      <c r="D361" s="22"/>
      <c r="J361" s="22"/>
      <c r="M361" s="62"/>
      <c r="N361" s="62"/>
      <c r="O361" s="23"/>
      <c r="P361" s="7"/>
    </row>
    <row r="362" spans="2:16" s="3" customFormat="1" ht="12.75">
      <c r="B362" s="36"/>
      <c r="D362" s="22"/>
      <c r="J362" s="22"/>
      <c r="M362" s="62"/>
      <c r="N362" s="62"/>
      <c r="O362" s="23"/>
      <c r="P362" s="7"/>
    </row>
    <row r="363" spans="2:16" s="3" customFormat="1" ht="12.75">
      <c r="B363" s="36"/>
      <c r="D363" s="22"/>
      <c r="J363" s="22"/>
      <c r="M363" s="62"/>
      <c r="N363" s="62"/>
      <c r="O363" s="23"/>
      <c r="P363" s="7"/>
    </row>
    <row r="364" spans="2:16" s="3" customFormat="1" ht="12.75">
      <c r="B364" s="36"/>
      <c r="D364" s="22"/>
      <c r="J364" s="22"/>
      <c r="M364" s="62"/>
      <c r="N364" s="62"/>
      <c r="O364" s="23"/>
      <c r="P364" s="7"/>
    </row>
    <row r="365" spans="2:16" s="3" customFormat="1" ht="12.75">
      <c r="B365" s="36"/>
      <c r="D365" s="22"/>
      <c r="J365" s="22"/>
      <c r="M365" s="62"/>
      <c r="N365" s="62"/>
      <c r="O365" s="23"/>
      <c r="P365" s="7"/>
    </row>
    <row r="366" spans="2:16" s="3" customFormat="1" ht="12.75">
      <c r="B366" s="36"/>
      <c r="D366" s="22"/>
      <c r="J366" s="22"/>
      <c r="M366" s="62"/>
      <c r="N366" s="62"/>
      <c r="O366" s="23"/>
      <c r="P366" s="7"/>
    </row>
    <row r="367" spans="2:16" s="3" customFormat="1" ht="12.75">
      <c r="B367" s="36"/>
      <c r="D367" s="22"/>
      <c r="J367" s="22"/>
      <c r="M367" s="62"/>
      <c r="N367" s="62"/>
      <c r="O367" s="23"/>
      <c r="P367" s="7"/>
    </row>
    <row r="368" spans="2:16" s="3" customFormat="1" ht="12.75">
      <c r="B368" s="36"/>
      <c r="D368" s="22"/>
      <c r="J368" s="22"/>
      <c r="M368" s="62"/>
      <c r="N368" s="62"/>
      <c r="O368" s="23"/>
      <c r="P368" s="7"/>
    </row>
    <row r="369" spans="2:16" s="3" customFormat="1" ht="12.75">
      <c r="B369" s="36"/>
      <c r="D369" s="22"/>
      <c r="J369" s="22"/>
      <c r="M369" s="62"/>
      <c r="N369" s="62"/>
      <c r="O369" s="23"/>
      <c r="P369" s="7"/>
    </row>
    <row r="370" spans="2:16" s="3" customFormat="1" ht="12.75">
      <c r="B370" s="36"/>
      <c r="D370" s="22"/>
      <c r="J370" s="22"/>
      <c r="M370" s="62"/>
      <c r="N370" s="62"/>
      <c r="O370" s="23"/>
      <c r="P370" s="7"/>
    </row>
    <row r="371" spans="2:16" s="3" customFormat="1" ht="12.75">
      <c r="B371" s="36"/>
      <c r="D371" s="22"/>
      <c r="J371" s="22"/>
      <c r="M371" s="62"/>
      <c r="N371" s="62"/>
      <c r="O371" s="23"/>
      <c r="P371" s="7"/>
    </row>
    <row r="372" spans="2:16" s="3" customFormat="1" ht="12.75">
      <c r="B372" s="36"/>
      <c r="D372" s="22"/>
      <c r="J372" s="22"/>
      <c r="M372" s="62"/>
      <c r="N372" s="62"/>
      <c r="O372" s="23"/>
      <c r="P372" s="7"/>
    </row>
    <row r="373" spans="2:16" s="3" customFormat="1" ht="12.75">
      <c r="B373" s="36"/>
      <c r="D373" s="22"/>
      <c r="J373" s="22"/>
      <c r="M373" s="62"/>
      <c r="N373" s="62"/>
      <c r="O373" s="23"/>
      <c r="P373" s="7"/>
    </row>
    <row r="374" spans="2:16" s="3" customFormat="1" ht="12.75">
      <c r="B374" s="36"/>
      <c r="D374" s="22"/>
      <c r="J374" s="22"/>
      <c r="M374" s="62"/>
      <c r="N374" s="62"/>
      <c r="O374" s="23"/>
      <c r="P374" s="7"/>
    </row>
    <row r="375" spans="2:16" s="3" customFormat="1" ht="12.75">
      <c r="B375" s="36"/>
      <c r="D375" s="22"/>
      <c r="J375" s="22"/>
      <c r="M375" s="62"/>
      <c r="N375" s="62"/>
      <c r="O375" s="23"/>
      <c r="P375" s="7"/>
    </row>
    <row r="376" spans="2:16" s="3" customFormat="1" ht="12.75">
      <c r="B376" s="36"/>
      <c r="D376" s="22"/>
      <c r="J376" s="22"/>
      <c r="M376" s="62"/>
      <c r="N376" s="62"/>
      <c r="O376" s="23"/>
      <c r="P376" s="7"/>
    </row>
    <row r="377" spans="2:16" s="3" customFormat="1" ht="12.75">
      <c r="B377" s="36"/>
      <c r="D377" s="22"/>
      <c r="J377" s="22"/>
      <c r="M377" s="62"/>
      <c r="N377" s="62"/>
      <c r="O377" s="23"/>
      <c r="P377" s="7"/>
    </row>
    <row r="378" spans="2:16" s="3" customFormat="1" ht="12.75">
      <c r="B378" s="36"/>
      <c r="D378" s="22"/>
      <c r="J378" s="22"/>
      <c r="M378" s="62"/>
      <c r="N378" s="62"/>
      <c r="O378" s="23"/>
      <c r="P378" s="7"/>
    </row>
    <row r="379" spans="2:16" s="3" customFormat="1" ht="12.75">
      <c r="B379" s="36"/>
      <c r="D379" s="22"/>
      <c r="J379" s="22"/>
      <c r="M379" s="62"/>
      <c r="N379" s="62"/>
      <c r="O379" s="23"/>
      <c r="P379" s="7"/>
    </row>
    <row r="380" spans="2:16" s="3" customFormat="1" ht="12.75">
      <c r="B380" s="36"/>
      <c r="D380" s="22"/>
      <c r="J380" s="22"/>
      <c r="M380" s="62"/>
      <c r="N380" s="62"/>
      <c r="O380" s="23"/>
      <c r="P380" s="7"/>
    </row>
    <row r="381" spans="2:16" s="3" customFormat="1" ht="12.75">
      <c r="B381" s="36"/>
      <c r="D381" s="22"/>
      <c r="J381" s="22"/>
      <c r="M381" s="62"/>
      <c r="N381" s="62"/>
      <c r="O381" s="23"/>
      <c r="P381" s="7"/>
    </row>
    <row r="382" spans="2:16" s="3" customFormat="1" ht="12.75">
      <c r="B382" s="36"/>
      <c r="D382" s="22"/>
      <c r="J382" s="22"/>
      <c r="M382" s="62"/>
      <c r="N382" s="62"/>
      <c r="O382" s="23"/>
      <c r="P382" s="7"/>
    </row>
    <row r="383" spans="2:16" s="3" customFormat="1" ht="12.75">
      <c r="B383" s="36"/>
      <c r="D383" s="22"/>
      <c r="J383" s="22"/>
      <c r="M383" s="62"/>
      <c r="N383" s="62"/>
      <c r="O383" s="23"/>
      <c r="P383" s="7"/>
    </row>
    <row r="384" spans="2:16" s="3" customFormat="1" ht="12.75">
      <c r="B384" s="36"/>
      <c r="D384" s="22"/>
      <c r="J384" s="22"/>
      <c r="M384" s="62"/>
      <c r="N384" s="62"/>
      <c r="O384" s="23"/>
      <c r="P384" s="7"/>
    </row>
    <row r="385" spans="2:16" s="3" customFormat="1" ht="12.75">
      <c r="B385" s="36"/>
      <c r="D385" s="22"/>
      <c r="J385" s="22"/>
      <c r="M385" s="62"/>
      <c r="N385" s="62"/>
      <c r="O385" s="23"/>
      <c r="P385" s="7"/>
    </row>
    <row r="386" spans="2:16" s="3" customFormat="1" ht="12.75">
      <c r="B386" s="36"/>
      <c r="D386" s="22"/>
      <c r="J386" s="22"/>
      <c r="M386" s="62"/>
      <c r="N386" s="62"/>
      <c r="O386" s="23"/>
      <c r="P386" s="7"/>
    </row>
    <row r="387" spans="2:16" s="3" customFormat="1" ht="12.75">
      <c r="B387" s="36"/>
      <c r="D387" s="22"/>
      <c r="J387" s="22"/>
      <c r="M387" s="62"/>
      <c r="N387" s="62"/>
      <c r="O387" s="23"/>
      <c r="P387" s="7"/>
    </row>
    <row r="388" spans="2:16" s="3" customFormat="1" ht="12.75">
      <c r="B388" s="36"/>
      <c r="D388" s="22"/>
      <c r="J388" s="22"/>
      <c r="M388" s="62"/>
      <c r="N388" s="62"/>
      <c r="O388" s="23"/>
      <c r="P388" s="7"/>
    </row>
    <row r="389" spans="2:16" s="3" customFormat="1" ht="12.75">
      <c r="B389" s="36"/>
      <c r="D389" s="22"/>
      <c r="J389" s="22"/>
      <c r="M389" s="62"/>
      <c r="N389" s="62"/>
      <c r="O389" s="23"/>
      <c r="P389" s="7"/>
    </row>
    <row r="390" spans="2:16" s="3" customFormat="1" ht="12.75">
      <c r="B390" s="36"/>
      <c r="D390" s="22"/>
      <c r="J390" s="22"/>
      <c r="M390" s="62"/>
      <c r="N390" s="62"/>
      <c r="O390" s="23"/>
      <c r="P390" s="7"/>
    </row>
    <row r="391" spans="2:16" s="3" customFormat="1" ht="12.75">
      <c r="B391" s="36"/>
      <c r="D391" s="22"/>
      <c r="J391" s="22"/>
      <c r="M391" s="62"/>
      <c r="N391" s="62"/>
      <c r="O391" s="23"/>
      <c r="P391" s="7"/>
    </row>
    <row r="392" spans="2:16" s="3" customFormat="1" ht="12.75">
      <c r="B392" s="36"/>
      <c r="D392" s="22"/>
      <c r="J392" s="22"/>
      <c r="M392" s="62"/>
      <c r="N392" s="62"/>
      <c r="O392" s="23"/>
      <c r="P392" s="7"/>
    </row>
    <row r="393" spans="2:16" s="3" customFormat="1" ht="12.75">
      <c r="B393" s="36"/>
      <c r="D393" s="22"/>
      <c r="J393" s="22"/>
      <c r="M393" s="62"/>
      <c r="N393" s="62"/>
      <c r="O393" s="23"/>
      <c r="P393" s="7"/>
    </row>
    <row r="394" spans="2:16" s="3" customFormat="1" ht="12.75">
      <c r="B394" s="36"/>
      <c r="D394" s="22"/>
      <c r="J394" s="22"/>
      <c r="M394" s="62"/>
      <c r="N394" s="62"/>
      <c r="O394" s="23"/>
      <c r="P394" s="7"/>
    </row>
    <row r="395" spans="2:16" s="3" customFormat="1" ht="12.75">
      <c r="B395" s="36"/>
      <c r="D395" s="22"/>
      <c r="J395" s="22"/>
      <c r="M395" s="62"/>
      <c r="N395" s="62"/>
      <c r="O395" s="23"/>
      <c r="P395" s="7"/>
    </row>
    <row r="396" spans="2:16" s="3" customFormat="1" ht="12.75">
      <c r="B396" s="36"/>
      <c r="D396" s="22"/>
      <c r="J396" s="22"/>
      <c r="M396" s="62"/>
      <c r="N396" s="62"/>
      <c r="O396" s="23"/>
      <c r="P396" s="7"/>
    </row>
    <row r="397" spans="2:16" s="3" customFormat="1" ht="12.75">
      <c r="B397" s="36"/>
      <c r="D397" s="22"/>
      <c r="J397" s="22"/>
      <c r="M397" s="62"/>
      <c r="N397" s="62"/>
      <c r="O397" s="23"/>
      <c r="P397" s="7"/>
    </row>
    <row r="398" spans="2:16" s="3" customFormat="1" ht="12.75">
      <c r="B398" s="36"/>
      <c r="D398" s="22"/>
      <c r="J398" s="22"/>
      <c r="M398" s="62"/>
      <c r="N398" s="62"/>
      <c r="O398" s="23"/>
      <c r="P398" s="7"/>
    </row>
    <row r="399" spans="2:16" s="3" customFormat="1" ht="12.75">
      <c r="B399" s="36"/>
      <c r="D399" s="22"/>
      <c r="J399" s="22"/>
      <c r="M399" s="62"/>
      <c r="N399" s="62"/>
      <c r="O399" s="23"/>
      <c r="P399" s="7"/>
    </row>
    <row r="400" spans="2:16" s="3" customFormat="1" ht="12.75">
      <c r="B400" s="36"/>
      <c r="D400" s="22"/>
      <c r="J400" s="22"/>
      <c r="M400" s="62"/>
      <c r="N400" s="62"/>
      <c r="O400" s="23"/>
      <c r="P400" s="7"/>
    </row>
    <row r="401" spans="2:16" s="3" customFormat="1" ht="12.75">
      <c r="B401" s="36"/>
      <c r="D401" s="22"/>
      <c r="J401" s="22"/>
      <c r="M401" s="62"/>
      <c r="N401" s="62"/>
      <c r="O401" s="23"/>
      <c r="P401" s="7"/>
    </row>
    <row r="402" spans="2:16" s="3" customFormat="1" ht="12.75">
      <c r="B402" s="36"/>
      <c r="D402" s="22"/>
      <c r="J402" s="22"/>
      <c r="M402" s="62"/>
      <c r="N402" s="62"/>
      <c r="O402" s="23"/>
      <c r="P402" s="7"/>
    </row>
    <row r="403" spans="2:16" s="3" customFormat="1" ht="12.75">
      <c r="B403" s="36"/>
      <c r="D403" s="22"/>
      <c r="J403" s="22"/>
      <c r="M403" s="62"/>
      <c r="N403" s="62"/>
      <c r="O403" s="23"/>
      <c r="P403" s="7"/>
    </row>
    <row r="404" spans="2:16" s="3" customFormat="1" ht="12.75">
      <c r="B404" s="36"/>
      <c r="D404" s="22"/>
      <c r="J404" s="22"/>
      <c r="M404" s="62"/>
      <c r="N404" s="62"/>
      <c r="O404" s="23"/>
      <c r="P404" s="7"/>
    </row>
    <row r="405" spans="2:16" s="3" customFormat="1" ht="12.75">
      <c r="B405" s="36"/>
      <c r="D405" s="22"/>
      <c r="J405" s="22"/>
      <c r="M405" s="62"/>
      <c r="N405" s="62"/>
      <c r="O405" s="23"/>
      <c r="P405" s="7"/>
    </row>
    <row r="406" spans="2:16" s="3" customFormat="1" ht="12.75">
      <c r="B406" s="36"/>
      <c r="D406" s="22"/>
      <c r="J406" s="22"/>
      <c r="M406" s="62"/>
      <c r="N406" s="62"/>
      <c r="O406" s="23"/>
      <c r="P406" s="7"/>
    </row>
    <row r="407" spans="2:16" s="3" customFormat="1" ht="12.75">
      <c r="B407" s="36"/>
      <c r="D407" s="22"/>
      <c r="J407" s="22"/>
      <c r="M407" s="62"/>
      <c r="N407" s="62"/>
      <c r="O407" s="23"/>
      <c r="P407" s="7"/>
    </row>
    <row r="408" spans="2:16" s="3" customFormat="1" ht="12.75">
      <c r="B408" s="36"/>
      <c r="D408" s="22"/>
      <c r="J408" s="22"/>
      <c r="M408" s="62"/>
      <c r="N408" s="62"/>
      <c r="O408" s="23"/>
      <c r="P408" s="7"/>
    </row>
    <row r="409" spans="2:16" s="3" customFormat="1" ht="12.75">
      <c r="B409" s="36"/>
      <c r="D409" s="22"/>
      <c r="J409" s="22"/>
      <c r="M409" s="62"/>
      <c r="N409" s="62"/>
      <c r="O409" s="23"/>
      <c r="P409" s="7"/>
    </row>
    <row r="410" spans="2:16" s="3" customFormat="1" ht="12.75">
      <c r="B410" s="36"/>
      <c r="D410" s="22"/>
      <c r="J410" s="22"/>
      <c r="M410" s="62"/>
      <c r="N410" s="62"/>
      <c r="O410" s="23"/>
      <c r="P410" s="7"/>
    </row>
    <row r="411" spans="2:16" s="3" customFormat="1" ht="12.75">
      <c r="B411" s="36"/>
      <c r="D411" s="22"/>
      <c r="J411" s="22"/>
      <c r="M411" s="62"/>
      <c r="N411" s="62"/>
      <c r="O411" s="23"/>
      <c r="P411" s="7"/>
    </row>
    <row r="412" spans="2:16" s="3" customFormat="1" ht="12.75">
      <c r="B412" s="36"/>
      <c r="D412" s="22"/>
      <c r="J412" s="22"/>
      <c r="M412" s="62"/>
      <c r="N412" s="62"/>
      <c r="O412" s="23"/>
      <c r="P412" s="7"/>
    </row>
    <row r="413" spans="2:16" s="3" customFormat="1" ht="12.75">
      <c r="B413" s="36"/>
      <c r="D413" s="22"/>
      <c r="J413" s="22"/>
      <c r="M413" s="62"/>
      <c r="N413" s="62"/>
      <c r="O413" s="23"/>
      <c r="P413" s="7"/>
    </row>
    <row r="414" spans="2:16" s="3" customFormat="1" ht="12.75">
      <c r="B414" s="36"/>
      <c r="D414" s="22"/>
      <c r="J414" s="22"/>
      <c r="M414" s="62"/>
      <c r="N414" s="62"/>
      <c r="O414" s="23"/>
      <c r="P414" s="7"/>
    </row>
    <row r="415" spans="2:16" s="3" customFormat="1" ht="12.75">
      <c r="B415" s="36"/>
      <c r="D415" s="22"/>
      <c r="J415" s="22"/>
      <c r="M415" s="62"/>
      <c r="N415" s="62"/>
      <c r="O415" s="23"/>
      <c r="P415" s="7"/>
    </row>
    <row r="416" spans="2:16" s="3" customFormat="1" ht="12.75">
      <c r="B416" s="36"/>
      <c r="D416" s="22"/>
      <c r="J416" s="22"/>
      <c r="M416" s="62"/>
      <c r="N416" s="62"/>
      <c r="O416" s="23"/>
      <c r="P416" s="7"/>
    </row>
    <row r="417" spans="2:16" s="3" customFormat="1" ht="12.75">
      <c r="B417" s="36"/>
      <c r="D417" s="22"/>
      <c r="J417" s="22"/>
      <c r="M417" s="62"/>
      <c r="N417" s="62"/>
      <c r="O417" s="23"/>
      <c r="P417" s="7"/>
    </row>
    <row r="418" spans="2:16" s="3" customFormat="1" ht="12.75">
      <c r="B418" s="36"/>
      <c r="D418" s="22"/>
      <c r="J418" s="22"/>
      <c r="M418" s="62"/>
      <c r="N418" s="62"/>
      <c r="O418" s="23"/>
      <c r="P418" s="7"/>
    </row>
    <row r="419" spans="2:16" s="3" customFormat="1" ht="12.75">
      <c r="B419" s="36"/>
      <c r="D419" s="22"/>
      <c r="J419" s="22"/>
      <c r="M419" s="62"/>
      <c r="N419" s="62"/>
      <c r="O419" s="23"/>
      <c r="P419" s="7"/>
    </row>
    <row r="420" spans="2:16" s="3" customFormat="1" ht="12.75">
      <c r="B420" s="36"/>
      <c r="D420" s="22"/>
      <c r="J420" s="22"/>
      <c r="M420" s="62"/>
      <c r="N420" s="62"/>
      <c r="O420" s="23"/>
      <c r="P420" s="7"/>
    </row>
    <row r="421" spans="2:16" s="3" customFormat="1" ht="12.75">
      <c r="B421" s="36"/>
      <c r="D421" s="22"/>
      <c r="J421" s="22"/>
      <c r="M421" s="62"/>
      <c r="N421" s="62"/>
      <c r="O421" s="23"/>
      <c r="P421" s="7"/>
    </row>
    <row r="422" spans="2:16" s="3" customFormat="1" ht="12.75">
      <c r="B422" s="36"/>
      <c r="D422" s="22"/>
      <c r="J422" s="22"/>
      <c r="M422" s="62"/>
      <c r="N422" s="62"/>
      <c r="O422" s="23"/>
      <c r="P422" s="7"/>
    </row>
    <row r="423" spans="2:16" s="3" customFormat="1" ht="12.75">
      <c r="B423" s="36"/>
      <c r="D423" s="22"/>
      <c r="J423" s="22"/>
      <c r="M423" s="62"/>
      <c r="N423" s="62"/>
      <c r="O423" s="23"/>
      <c r="P423" s="7"/>
    </row>
    <row r="424" spans="2:16" s="3" customFormat="1" ht="12.75">
      <c r="B424" s="36"/>
      <c r="D424" s="22"/>
      <c r="J424" s="22"/>
      <c r="M424" s="62"/>
      <c r="N424" s="62"/>
      <c r="O424" s="23"/>
      <c r="P424" s="7"/>
    </row>
    <row r="425" spans="2:16" s="3" customFormat="1" ht="12.75">
      <c r="B425" s="36"/>
      <c r="D425" s="22"/>
      <c r="J425" s="22"/>
      <c r="M425" s="62"/>
      <c r="N425" s="62"/>
      <c r="O425" s="23"/>
      <c r="P425" s="7"/>
    </row>
    <row r="426" spans="2:16" s="3" customFormat="1" ht="12.75">
      <c r="B426" s="36"/>
      <c r="D426" s="22"/>
      <c r="J426" s="22"/>
      <c r="M426" s="62"/>
      <c r="N426" s="62"/>
      <c r="O426" s="23"/>
      <c r="P426" s="7"/>
    </row>
    <row r="427" spans="2:16" s="3" customFormat="1" ht="12.75">
      <c r="B427" s="36"/>
      <c r="D427" s="22"/>
      <c r="J427" s="22"/>
      <c r="M427" s="62"/>
      <c r="N427" s="62"/>
      <c r="O427" s="23"/>
      <c r="P427" s="7"/>
    </row>
    <row r="428" spans="2:16" s="3" customFormat="1" ht="12.75">
      <c r="B428" s="36"/>
      <c r="D428" s="22"/>
      <c r="J428" s="22"/>
      <c r="M428" s="62"/>
      <c r="N428" s="62"/>
      <c r="O428" s="23"/>
      <c r="P428" s="7"/>
    </row>
    <row r="429" spans="2:16" s="3" customFormat="1" ht="12.75">
      <c r="B429" s="36"/>
      <c r="D429" s="22"/>
      <c r="J429" s="22"/>
      <c r="M429" s="62"/>
      <c r="N429" s="62"/>
      <c r="O429" s="23"/>
      <c r="P429" s="7"/>
    </row>
    <row r="430" spans="2:16" s="3" customFormat="1" ht="12.75">
      <c r="B430" s="36"/>
      <c r="D430" s="22"/>
      <c r="J430" s="22"/>
      <c r="M430" s="62"/>
      <c r="N430" s="62"/>
      <c r="O430" s="23"/>
      <c r="P430" s="7"/>
    </row>
    <row r="431" spans="2:16" s="3" customFormat="1" ht="12.75">
      <c r="B431" s="36"/>
      <c r="D431" s="22"/>
      <c r="J431" s="22"/>
      <c r="M431" s="62"/>
      <c r="N431" s="62"/>
      <c r="O431" s="23"/>
      <c r="P431" s="7"/>
    </row>
    <row r="432" spans="2:16" s="3" customFormat="1" ht="12.75">
      <c r="B432" s="36"/>
      <c r="D432" s="22"/>
      <c r="J432" s="22"/>
      <c r="M432" s="62"/>
      <c r="N432" s="62"/>
      <c r="O432" s="23"/>
      <c r="P432" s="7"/>
    </row>
    <row r="433" spans="2:16" s="3" customFormat="1" ht="12.75">
      <c r="B433" s="36"/>
      <c r="D433" s="22"/>
      <c r="J433" s="22"/>
      <c r="M433" s="62"/>
      <c r="N433" s="62"/>
      <c r="O433" s="23"/>
      <c r="P433" s="7"/>
    </row>
    <row r="434" spans="2:16" s="3" customFormat="1" ht="12.75">
      <c r="B434" s="36"/>
      <c r="D434" s="22"/>
      <c r="J434" s="22"/>
      <c r="M434" s="62"/>
      <c r="N434" s="62"/>
      <c r="O434" s="23"/>
      <c r="P434" s="7"/>
    </row>
    <row r="435" spans="2:16" s="3" customFormat="1" ht="12.75">
      <c r="B435" s="36"/>
      <c r="D435" s="22"/>
      <c r="J435" s="22"/>
      <c r="M435" s="62"/>
      <c r="N435" s="62"/>
      <c r="O435" s="23"/>
      <c r="P435" s="7"/>
    </row>
    <row r="436" spans="2:16" s="3" customFormat="1" ht="12.75">
      <c r="B436" s="36"/>
      <c r="D436" s="22"/>
      <c r="J436" s="22"/>
      <c r="M436" s="62"/>
      <c r="N436" s="62"/>
      <c r="O436" s="23"/>
      <c r="P436" s="7"/>
    </row>
    <row r="437" spans="2:16" s="3" customFormat="1" ht="12.75">
      <c r="B437" s="36"/>
      <c r="D437" s="22"/>
      <c r="J437" s="22"/>
      <c r="M437" s="62"/>
      <c r="N437" s="62"/>
      <c r="O437" s="23"/>
      <c r="P437" s="7"/>
    </row>
    <row r="438" spans="2:16" s="3" customFormat="1" ht="12.75">
      <c r="B438" s="36"/>
      <c r="D438" s="22"/>
      <c r="J438" s="22"/>
      <c r="M438" s="62"/>
      <c r="N438" s="62"/>
      <c r="O438" s="23"/>
      <c r="P438" s="7"/>
    </row>
    <row r="439" spans="2:16" s="3" customFormat="1" ht="12.75">
      <c r="B439" s="36"/>
      <c r="D439" s="22"/>
      <c r="J439" s="22"/>
      <c r="M439" s="62"/>
      <c r="N439" s="62"/>
      <c r="O439" s="23"/>
      <c r="P439" s="7"/>
    </row>
    <row r="440" spans="2:16" s="3" customFormat="1" ht="12.75">
      <c r="B440" s="36"/>
      <c r="D440" s="22"/>
      <c r="J440" s="22"/>
      <c r="M440" s="62"/>
      <c r="N440" s="62"/>
      <c r="O440" s="23"/>
      <c r="P440" s="7"/>
    </row>
    <row r="441" spans="2:16" s="3" customFormat="1" ht="12.75">
      <c r="B441" s="36"/>
      <c r="D441" s="22"/>
      <c r="J441" s="22"/>
      <c r="M441" s="62"/>
      <c r="N441" s="62"/>
      <c r="O441" s="23"/>
      <c r="P441" s="7"/>
    </row>
    <row r="442" spans="2:16" s="3" customFormat="1" ht="12.75">
      <c r="B442" s="36"/>
      <c r="D442" s="22"/>
      <c r="J442" s="22"/>
      <c r="M442" s="62"/>
      <c r="N442" s="62"/>
      <c r="O442" s="23"/>
      <c r="P442" s="7"/>
    </row>
    <row r="443" spans="2:16" s="3" customFormat="1" ht="12.75">
      <c r="B443" s="36"/>
      <c r="D443" s="22"/>
      <c r="J443" s="22"/>
      <c r="M443" s="62"/>
      <c r="N443" s="62"/>
      <c r="O443" s="23"/>
      <c r="P443" s="7"/>
    </row>
    <row r="444" spans="2:16" s="3" customFormat="1" ht="12.75">
      <c r="B444" s="36"/>
      <c r="D444" s="22"/>
      <c r="J444" s="22"/>
      <c r="M444" s="62"/>
      <c r="N444" s="62"/>
      <c r="O444" s="23"/>
      <c r="P444" s="7"/>
    </row>
    <row r="445" spans="2:16" s="3" customFormat="1" ht="12.75">
      <c r="B445" s="36"/>
      <c r="D445" s="22"/>
      <c r="J445" s="22"/>
      <c r="M445" s="62"/>
      <c r="N445" s="62"/>
      <c r="O445" s="23"/>
      <c r="P445" s="7"/>
    </row>
    <row r="446" spans="2:16" s="3" customFormat="1" ht="12.75">
      <c r="B446" s="36"/>
      <c r="D446" s="22"/>
      <c r="J446" s="22"/>
      <c r="M446" s="62"/>
      <c r="N446" s="62"/>
      <c r="O446" s="23"/>
      <c r="P446" s="7"/>
    </row>
    <row r="447" spans="2:16" s="3" customFormat="1" ht="12.75">
      <c r="B447" s="36"/>
      <c r="D447" s="22"/>
      <c r="J447" s="22"/>
      <c r="M447" s="62"/>
      <c r="N447" s="62"/>
      <c r="O447" s="23"/>
      <c r="P447" s="7"/>
    </row>
    <row r="448" spans="2:16" s="3" customFormat="1" ht="12.75">
      <c r="B448" s="36"/>
      <c r="D448" s="22"/>
      <c r="J448" s="22"/>
      <c r="M448" s="62"/>
      <c r="N448" s="62"/>
      <c r="O448" s="23"/>
      <c r="P448" s="7"/>
    </row>
    <row r="449" spans="2:16" s="3" customFormat="1" ht="12.75">
      <c r="B449" s="36"/>
      <c r="D449" s="22"/>
      <c r="J449" s="22"/>
      <c r="M449" s="62"/>
      <c r="N449" s="62"/>
      <c r="O449" s="23"/>
      <c r="P449" s="7"/>
    </row>
    <row r="450" spans="2:16" s="3" customFormat="1" ht="12.75">
      <c r="B450" s="36"/>
      <c r="D450" s="22"/>
      <c r="J450" s="22"/>
      <c r="M450" s="62"/>
      <c r="N450" s="62"/>
      <c r="O450" s="23"/>
      <c r="P450" s="7"/>
    </row>
    <row r="451" spans="2:16" s="3" customFormat="1" ht="12.75">
      <c r="B451" s="36"/>
      <c r="D451" s="22"/>
      <c r="J451" s="22"/>
      <c r="M451" s="62"/>
      <c r="N451" s="62"/>
      <c r="O451" s="23"/>
      <c r="P451" s="7"/>
    </row>
    <row r="452" spans="2:16" s="3" customFormat="1" ht="12.75">
      <c r="B452" s="36"/>
      <c r="D452" s="22"/>
      <c r="J452" s="22"/>
      <c r="M452" s="62"/>
      <c r="N452" s="62"/>
      <c r="O452" s="23"/>
      <c r="P452" s="7"/>
    </row>
    <row r="453" spans="2:16" s="3" customFormat="1" ht="12.75">
      <c r="B453" s="36"/>
      <c r="D453" s="22"/>
      <c r="J453" s="22"/>
      <c r="M453" s="62"/>
      <c r="N453" s="62"/>
      <c r="O453" s="23"/>
      <c r="P453" s="7"/>
    </row>
    <row r="454" spans="2:16" s="3" customFormat="1" ht="12.75">
      <c r="B454" s="36"/>
      <c r="D454" s="22"/>
      <c r="J454" s="22"/>
      <c r="M454" s="62"/>
      <c r="N454" s="62"/>
      <c r="O454" s="23"/>
      <c r="P454" s="7"/>
    </row>
    <row r="455" spans="2:16" s="3" customFormat="1" ht="12.75">
      <c r="B455" s="36"/>
      <c r="D455" s="22"/>
      <c r="J455" s="22"/>
      <c r="M455" s="62"/>
      <c r="N455" s="62"/>
      <c r="O455" s="23"/>
      <c r="P455" s="7"/>
    </row>
    <row r="456" spans="2:16" s="3" customFormat="1" ht="12.75">
      <c r="B456" s="36"/>
      <c r="D456" s="22"/>
      <c r="J456" s="22"/>
      <c r="M456" s="62"/>
      <c r="N456" s="62"/>
      <c r="O456" s="23"/>
      <c r="P456" s="7"/>
    </row>
    <row r="457" spans="2:16" s="3" customFormat="1" ht="12.75">
      <c r="B457" s="36"/>
      <c r="D457" s="22"/>
      <c r="J457" s="22"/>
      <c r="M457" s="62"/>
      <c r="N457" s="62"/>
      <c r="O457" s="23"/>
      <c r="P457" s="7"/>
    </row>
    <row r="458" spans="2:16" s="3" customFormat="1" ht="12.75">
      <c r="B458" s="36"/>
      <c r="D458" s="22"/>
      <c r="J458" s="22"/>
      <c r="M458" s="62"/>
      <c r="N458" s="62"/>
      <c r="O458" s="23"/>
      <c r="P458" s="7"/>
    </row>
    <row r="459" spans="2:16" s="3" customFormat="1" ht="12.75">
      <c r="B459" s="36"/>
      <c r="D459" s="22"/>
      <c r="J459" s="22"/>
      <c r="M459" s="62"/>
      <c r="N459" s="62"/>
      <c r="O459" s="23"/>
      <c r="P459" s="7"/>
    </row>
    <row r="460" spans="2:16" s="3" customFormat="1" ht="12.75">
      <c r="B460" s="36"/>
      <c r="D460" s="22"/>
      <c r="J460" s="22"/>
      <c r="M460" s="62"/>
      <c r="N460" s="62"/>
      <c r="O460" s="23"/>
      <c r="P460" s="7"/>
    </row>
    <row r="461" spans="2:16" s="3" customFormat="1" ht="12.75">
      <c r="B461" s="36"/>
      <c r="D461" s="22"/>
      <c r="J461" s="22"/>
      <c r="M461" s="62"/>
      <c r="N461" s="62"/>
      <c r="O461" s="23"/>
      <c r="P461" s="7"/>
    </row>
    <row r="462" spans="2:16" s="3" customFormat="1" ht="12.75">
      <c r="B462" s="36"/>
      <c r="D462" s="22"/>
      <c r="J462" s="22"/>
      <c r="M462" s="62"/>
      <c r="N462" s="62"/>
      <c r="O462" s="23"/>
      <c r="P462" s="7"/>
    </row>
    <row r="463" spans="2:16" s="3" customFormat="1" ht="12.75">
      <c r="B463" s="36"/>
      <c r="D463" s="22"/>
      <c r="J463" s="22"/>
      <c r="M463" s="62"/>
      <c r="N463" s="62"/>
      <c r="O463" s="23"/>
      <c r="P463" s="7"/>
    </row>
    <row r="464" spans="2:16" s="3" customFormat="1" ht="12.75">
      <c r="B464" s="36"/>
      <c r="D464" s="22"/>
      <c r="J464" s="22"/>
      <c r="M464" s="62"/>
      <c r="N464" s="62"/>
      <c r="O464" s="23"/>
      <c r="P464" s="7"/>
    </row>
    <row r="465" spans="2:16" s="3" customFormat="1" ht="12.75">
      <c r="B465" s="36"/>
      <c r="D465" s="22"/>
      <c r="J465" s="22"/>
      <c r="M465" s="62"/>
      <c r="N465" s="62"/>
      <c r="O465" s="23"/>
      <c r="P465" s="7"/>
    </row>
    <row r="466" spans="2:16" s="3" customFormat="1" ht="12.75">
      <c r="B466" s="36"/>
      <c r="D466" s="22"/>
      <c r="J466" s="22"/>
      <c r="M466" s="62"/>
      <c r="N466" s="62"/>
      <c r="O466" s="23"/>
      <c r="P466" s="7"/>
    </row>
    <row r="467" spans="2:16" s="3" customFormat="1" ht="12.75">
      <c r="B467" s="36"/>
      <c r="D467" s="22"/>
      <c r="J467" s="22"/>
      <c r="M467" s="62"/>
      <c r="N467" s="62"/>
      <c r="O467" s="23"/>
      <c r="P467" s="7"/>
    </row>
    <row r="468" spans="2:16" s="3" customFormat="1" ht="12.75">
      <c r="B468" s="36"/>
      <c r="D468" s="22"/>
      <c r="J468" s="22"/>
      <c r="M468" s="62"/>
      <c r="N468" s="62"/>
      <c r="O468" s="23"/>
      <c r="P468" s="7"/>
    </row>
    <row r="469" spans="2:16" s="3" customFormat="1" ht="12.75">
      <c r="B469" s="36"/>
      <c r="D469" s="22"/>
      <c r="J469" s="22"/>
      <c r="M469" s="62"/>
      <c r="N469" s="62"/>
      <c r="O469" s="23"/>
      <c r="P469" s="7"/>
    </row>
    <row r="470" spans="2:16" s="3" customFormat="1" ht="12.75">
      <c r="B470" s="36"/>
      <c r="D470" s="22"/>
      <c r="J470" s="22"/>
      <c r="M470" s="62"/>
      <c r="N470" s="62"/>
      <c r="O470" s="23"/>
      <c r="P470" s="7"/>
    </row>
    <row r="471" spans="2:16" s="3" customFormat="1" ht="12.75">
      <c r="B471" s="36"/>
      <c r="D471" s="22"/>
      <c r="J471" s="22"/>
      <c r="M471" s="62"/>
      <c r="N471" s="62"/>
      <c r="O471" s="23"/>
      <c r="P471" s="7"/>
    </row>
    <row r="472" spans="2:16" s="3" customFormat="1" ht="12.75">
      <c r="B472" s="36"/>
      <c r="D472" s="22"/>
      <c r="J472" s="22"/>
      <c r="M472" s="62"/>
      <c r="N472" s="62"/>
      <c r="O472" s="23"/>
      <c r="P472" s="7"/>
    </row>
    <row r="473" spans="2:16" s="3" customFormat="1" ht="12.75">
      <c r="B473" s="36"/>
      <c r="D473" s="22"/>
      <c r="J473" s="22"/>
      <c r="M473" s="62"/>
      <c r="N473" s="62"/>
      <c r="O473" s="23"/>
      <c r="P473" s="7"/>
    </row>
    <row r="474" spans="2:16" s="3" customFormat="1" ht="12.75">
      <c r="B474" s="36"/>
      <c r="D474" s="22"/>
      <c r="J474" s="22"/>
      <c r="M474" s="62"/>
      <c r="N474" s="62"/>
      <c r="O474" s="23"/>
      <c r="P474" s="7"/>
    </row>
    <row r="475" spans="2:16" s="3" customFormat="1" ht="12.75">
      <c r="B475" s="36"/>
      <c r="D475" s="22"/>
      <c r="J475" s="22"/>
      <c r="M475" s="62"/>
      <c r="N475" s="62"/>
      <c r="O475" s="23"/>
      <c r="P475" s="7"/>
    </row>
    <row r="476" spans="2:16" s="3" customFormat="1" ht="12.75">
      <c r="B476" s="36"/>
      <c r="D476" s="22"/>
      <c r="J476" s="22"/>
      <c r="M476" s="62"/>
      <c r="N476" s="62"/>
      <c r="O476" s="23"/>
      <c r="P476" s="7"/>
    </row>
    <row r="477" spans="2:16" s="3" customFormat="1" ht="12.75">
      <c r="B477" s="36"/>
      <c r="D477" s="22"/>
      <c r="J477" s="22"/>
      <c r="M477" s="62"/>
      <c r="N477" s="62"/>
      <c r="O477" s="23"/>
      <c r="P477" s="7"/>
    </row>
    <row r="478" spans="2:16" s="3" customFormat="1" ht="12.75">
      <c r="B478" s="36"/>
      <c r="D478" s="22"/>
      <c r="J478" s="22"/>
      <c r="M478" s="62"/>
      <c r="N478" s="62"/>
      <c r="O478" s="23"/>
      <c r="P478" s="7"/>
    </row>
    <row r="479" spans="2:16" s="3" customFormat="1" ht="12.75">
      <c r="B479" s="36"/>
      <c r="D479" s="22"/>
      <c r="J479" s="22"/>
      <c r="M479" s="62"/>
      <c r="N479" s="62"/>
      <c r="O479" s="23"/>
      <c r="P479" s="7"/>
    </row>
    <row r="480" spans="2:16" s="3" customFormat="1" ht="12.75">
      <c r="B480" s="36"/>
      <c r="D480" s="22"/>
      <c r="J480" s="22"/>
      <c r="M480" s="62"/>
      <c r="N480" s="62"/>
      <c r="O480" s="23"/>
      <c r="P480" s="7"/>
    </row>
    <row r="481" spans="2:16" s="3" customFormat="1" ht="12.75">
      <c r="B481" s="36"/>
      <c r="D481" s="22"/>
      <c r="J481" s="22"/>
      <c r="M481" s="62"/>
      <c r="N481" s="62"/>
      <c r="O481" s="23"/>
      <c r="P481" s="7"/>
    </row>
    <row r="482" spans="2:16" s="3" customFormat="1" ht="12.75">
      <c r="B482" s="36"/>
      <c r="D482" s="22"/>
      <c r="J482" s="22"/>
      <c r="M482" s="62"/>
      <c r="N482" s="62"/>
      <c r="O482" s="23"/>
      <c r="P482" s="7"/>
    </row>
    <row r="483" spans="2:16" s="3" customFormat="1" ht="12.75">
      <c r="B483" s="36"/>
      <c r="D483" s="22"/>
      <c r="J483" s="22"/>
      <c r="M483" s="62"/>
      <c r="N483" s="62"/>
      <c r="O483" s="23"/>
      <c r="P483" s="7"/>
    </row>
    <row r="484" spans="2:16" s="3" customFormat="1" ht="12.75">
      <c r="B484" s="36"/>
      <c r="D484" s="22"/>
      <c r="J484" s="22"/>
      <c r="M484" s="62"/>
      <c r="N484" s="62"/>
      <c r="O484" s="23"/>
      <c r="P484" s="7"/>
    </row>
    <row r="485" spans="2:16" s="3" customFormat="1" ht="12.75">
      <c r="B485" s="36"/>
      <c r="D485" s="22"/>
      <c r="J485" s="22"/>
      <c r="M485" s="62"/>
      <c r="N485" s="62"/>
      <c r="O485" s="23"/>
      <c r="P485" s="7"/>
    </row>
    <row r="486" spans="2:16" s="3" customFormat="1" ht="12.75">
      <c r="B486" s="36"/>
      <c r="D486" s="22"/>
      <c r="J486" s="22"/>
      <c r="M486" s="62"/>
      <c r="N486" s="62"/>
      <c r="O486" s="23"/>
      <c r="P486" s="7"/>
    </row>
    <row r="487" spans="2:16" s="3" customFormat="1" ht="12.75">
      <c r="B487" s="36"/>
      <c r="D487" s="22"/>
      <c r="J487" s="22"/>
      <c r="M487" s="62"/>
      <c r="N487" s="62"/>
      <c r="O487" s="23"/>
      <c r="P487" s="7"/>
    </row>
    <row r="488" spans="2:16" s="3" customFormat="1" ht="12.75">
      <c r="B488" s="36"/>
      <c r="D488" s="22"/>
      <c r="J488" s="22"/>
      <c r="M488" s="62"/>
      <c r="N488" s="62"/>
      <c r="O488" s="23"/>
      <c r="P488" s="7"/>
    </row>
    <row r="489" spans="2:16" s="3" customFormat="1" ht="12.75">
      <c r="B489" s="36"/>
      <c r="D489" s="22"/>
      <c r="J489" s="22"/>
      <c r="M489" s="62"/>
      <c r="N489" s="62"/>
      <c r="O489" s="23"/>
      <c r="P489" s="7"/>
    </row>
    <row r="490" spans="2:16" s="3" customFormat="1" ht="12.75">
      <c r="B490" s="36"/>
      <c r="D490" s="22"/>
      <c r="J490" s="22"/>
      <c r="M490" s="62"/>
      <c r="N490" s="62"/>
      <c r="O490" s="23"/>
      <c r="P490" s="7"/>
    </row>
    <row r="491" spans="2:16" s="3" customFormat="1" ht="12.75">
      <c r="B491" s="36"/>
      <c r="D491" s="22"/>
      <c r="J491" s="22"/>
      <c r="M491" s="62"/>
      <c r="N491" s="62"/>
      <c r="O491" s="23"/>
      <c r="P491" s="7"/>
    </row>
    <row r="492" spans="2:16" s="3" customFormat="1" ht="12.75">
      <c r="B492" s="36"/>
      <c r="D492" s="22"/>
      <c r="J492" s="22"/>
      <c r="M492" s="62"/>
      <c r="N492" s="62"/>
      <c r="O492" s="23"/>
      <c r="P492" s="7"/>
    </row>
    <row r="493" spans="2:16" s="3" customFormat="1" ht="12.75">
      <c r="B493" s="36"/>
      <c r="D493" s="22"/>
      <c r="J493" s="22"/>
      <c r="M493" s="62"/>
      <c r="N493" s="62"/>
      <c r="O493" s="23"/>
      <c r="P493" s="7"/>
    </row>
    <row r="494" spans="2:16" s="3" customFormat="1" ht="12.75">
      <c r="B494" s="36"/>
      <c r="D494" s="22"/>
      <c r="J494" s="22"/>
      <c r="M494" s="62"/>
      <c r="N494" s="62"/>
      <c r="O494" s="23"/>
      <c r="P494" s="7"/>
    </row>
    <row r="495" spans="2:16" s="3" customFormat="1" ht="12.75">
      <c r="B495" s="36"/>
      <c r="D495" s="22"/>
      <c r="J495" s="22"/>
      <c r="M495" s="62"/>
      <c r="N495" s="62"/>
      <c r="O495" s="23"/>
      <c r="P495" s="7"/>
    </row>
    <row r="496" spans="2:16" s="3" customFormat="1" ht="12.75">
      <c r="B496" s="36"/>
      <c r="D496" s="22"/>
      <c r="J496" s="22"/>
      <c r="M496" s="62"/>
      <c r="N496" s="62"/>
      <c r="O496" s="23"/>
      <c r="P496" s="7"/>
    </row>
    <row r="497" spans="2:16" s="3" customFormat="1" ht="12.75">
      <c r="B497" s="36"/>
      <c r="D497" s="22"/>
      <c r="J497" s="22"/>
      <c r="M497" s="62"/>
      <c r="N497" s="62"/>
      <c r="O497" s="23"/>
      <c r="P497" s="7"/>
    </row>
    <row r="498" spans="2:16" s="3" customFormat="1" ht="12.75">
      <c r="B498" s="36"/>
      <c r="D498" s="22"/>
      <c r="J498" s="22"/>
      <c r="M498" s="62"/>
      <c r="N498" s="62"/>
      <c r="O498" s="23"/>
      <c r="P498" s="7"/>
    </row>
    <row r="499" spans="2:16" s="3" customFormat="1" ht="12.75">
      <c r="B499" s="36"/>
      <c r="D499" s="22"/>
      <c r="J499" s="22"/>
      <c r="M499" s="62"/>
      <c r="N499" s="62"/>
      <c r="O499" s="23"/>
      <c r="P499" s="7"/>
    </row>
    <row r="500" spans="2:16" s="3" customFormat="1" ht="12.75">
      <c r="B500" s="36"/>
      <c r="D500" s="22"/>
      <c r="J500" s="22"/>
      <c r="M500" s="62"/>
      <c r="N500" s="62"/>
      <c r="O500" s="23"/>
      <c r="P500" s="7"/>
    </row>
    <row r="501" spans="2:16" s="3" customFormat="1" ht="12.75">
      <c r="B501" s="36"/>
      <c r="D501" s="22"/>
      <c r="J501" s="22"/>
      <c r="M501" s="62"/>
      <c r="N501" s="62"/>
      <c r="O501" s="23"/>
      <c r="P501" s="7"/>
    </row>
    <row r="502" spans="2:16" s="3" customFormat="1" ht="12.75">
      <c r="B502" s="36"/>
      <c r="D502" s="22"/>
      <c r="J502" s="22"/>
      <c r="M502" s="62"/>
      <c r="N502" s="62"/>
      <c r="O502" s="23"/>
      <c r="P502" s="7"/>
    </row>
    <row r="503" spans="2:16" s="3" customFormat="1" ht="12.75">
      <c r="B503" s="36"/>
      <c r="D503" s="22"/>
      <c r="J503" s="22"/>
      <c r="M503" s="62"/>
      <c r="N503" s="62"/>
      <c r="O503" s="23"/>
      <c r="P503" s="7"/>
    </row>
    <row r="504" spans="2:16" s="3" customFormat="1" ht="12.75">
      <c r="B504" s="36"/>
      <c r="D504" s="22"/>
      <c r="J504" s="22"/>
      <c r="M504" s="62"/>
      <c r="N504" s="62"/>
      <c r="O504" s="23"/>
      <c r="P504" s="7"/>
    </row>
    <row r="505" spans="2:16" s="3" customFormat="1" ht="12.75">
      <c r="B505" s="36"/>
      <c r="D505" s="22"/>
      <c r="J505" s="22"/>
      <c r="M505" s="62"/>
      <c r="N505" s="62"/>
      <c r="O505" s="23"/>
      <c r="P505" s="7"/>
    </row>
    <row r="506" spans="2:16" s="3" customFormat="1" ht="12.75">
      <c r="B506" s="36"/>
      <c r="D506" s="22"/>
      <c r="J506" s="22"/>
      <c r="M506" s="62"/>
      <c r="N506" s="62"/>
      <c r="O506" s="23"/>
      <c r="P506" s="7"/>
    </row>
    <row r="507" spans="2:16" s="3" customFormat="1" ht="12.75">
      <c r="B507" s="36"/>
      <c r="D507" s="22"/>
      <c r="J507" s="22"/>
      <c r="M507" s="62"/>
      <c r="N507" s="62"/>
      <c r="O507" s="23"/>
      <c r="P507" s="7"/>
    </row>
    <row r="508" spans="2:16" s="3" customFormat="1" ht="12.75">
      <c r="B508" s="36"/>
      <c r="D508" s="22"/>
      <c r="J508" s="22"/>
      <c r="M508" s="62"/>
      <c r="N508" s="62"/>
      <c r="O508" s="23"/>
      <c r="P508" s="7"/>
    </row>
    <row r="509" spans="2:16" s="3" customFormat="1" ht="12.75">
      <c r="B509" s="36"/>
      <c r="D509" s="22"/>
      <c r="J509" s="22"/>
      <c r="M509" s="62"/>
      <c r="N509" s="62"/>
      <c r="O509" s="23"/>
      <c r="P509" s="7"/>
    </row>
    <row r="510" spans="2:16" s="3" customFormat="1" ht="12.75">
      <c r="B510" s="36"/>
      <c r="D510" s="22"/>
      <c r="J510" s="22"/>
      <c r="M510" s="62"/>
      <c r="N510" s="62"/>
      <c r="O510" s="23"/>
      <c r="P510" s="7"/>
    </row>
    <row r="511" spans="2:16" s="3" customFormat="1" ht="12.75">
      <c r="B511" s="36"/>
      <c r="D511" s="22"/>
      <c r="J511" s="22"/>
      <c r="M511" s="62"/>
      <c r="N511" s="62"/>
      <c r="O511" s="23"/>
      <c r="P511" s="7"/>
    </row>
    <row r="512" spans="2:16" s="3" customFormat="1" ht="12.75">
      <c r="B512" s="36"/>
      <c r="D512" s="22"/>
      <c r="J512" s="22"/>
      <c r="M512" s="62"/>
      <c r="N512" s="62"/>
      <c r="O512" s="23"/>
      <c r="P512" s="7"/>
    </row>
    <row r="513" spans="2:16" s="3" customFormat="1" ht="12.75">
      <c r="B513" s="36"/>
      <c r="D513" s="22"/>
      <c r="J513" s="22"/>
      <c r="M513" s="62"/>
      <c r="N513" s="62"/>
      <c r="O513" s="23"/>
      <c r="P513" s="7"/>
    </row>
    <row r="514" spans="2:16" s="3" customFormat="1" ht="12.75">
      <c r="B514" s="36"/>
      <c r="D514" s="22"/>
      <c r="J514" s="22"/>
      <c r="M514" s="62"/>
      <c r="N514" s="62"/>
      <c r="O514" s="23"/>
      <c r="P514" s="7"/>
    </row>
    <row r="515" spans="2:16" s="3" customFormat="1" ht="12.75">
      <c r="B515" s="36"/>
      <c r="D515" s="22"/>
      <c r="J515" s="22"/>
      <c r="M515" s="62"/>
      <c r="N515" s="62"/>
      <c r="O515" s="23"/>
      <c r="P515" s="7"/>
    </row>
    <row r="516" spans="2:16" s="3" customFormat="1" ht="12.75">
      <c r="B516" s="36"/>
      <c r="D516" s="22"/>
      <c r="J516" s="22"/>
      <c r="M516" s="62"/>
      <c r="N516" s="62"/>
      <c r="O516" s="23"/>
      <c r="P516" s="7"/>
    </row>
    <row r="517" spans="2:16" s="3" customFormat="1" ht="12.75">
      <c r="B517" s="36"/>
      <c r="D517" s="22"/>
      <c r="J517" s="22"/>
      <c r="M517" s="62"/>
      <c r="N517" s="62"/>
      <c r="O517" s="23"/>
      <c r="P517" s="7"/>
    </row>
    <row r="518" spans="2:16" s="3" customFormat="1" ht="12.75">
      <c r="B518" s="36"/>
      <c r="D518" s="22"/>
      <c r="J518" s="22"/>
      <c r="M518" s="62"/>
      <c r="N518" s="62"/>
      <c r="O518" s="23"/>
      <c r="P518" s="7"/>
    </row>
    <row r="519" spans="2:16" s="3" customFormat="1" ht="12.75">
      <c r="B519" s="36"/>
      <c r="D519" s="22"/>
      <c r="J519" s="22"/>
      <c r="M519" s="62"/>
      <c r="N519" s="62"/>
      <c r="O519" s="23"/>
      <c r="P519" s="7"/>
    </row>
    <row r="520" spans="2:16" s="3" customFormat="1" ht="12.75">
      <c r="B520" s="36"/>
      <c r="D520" s="22"/>
      <c r="J520" s="22"/>
      <c r="M520" s="62"/>
      <c r="N520" s="62"/>
      <c r="O520" s="23"/>
      <c r="P520" s="7"/>
    </row>
    <row r="521" spans="2:16" s="3" customFormat="1" ht="12.75">
      <c r="B521" s="36"/>
      <c r="D521" s="22"/>
      <c r="J521" s="22"/>
      <c r="M521" s="62"/>
      <c r="N521" s="62"/>
      <c r="O521" s="23"/>
      <c r="P521" s="7"/>
    </row>
    <row r="522" spans="2:16" s="3" customFormat="1" ht="12.75">
      <c r="B522" s="36"/>
      <c r="D522" s="22"/>
      <c r="J522" s="22"/>
      <c r="M522" s="62"/>
      <c r="N522" s="62"/>
      <c r="O522" s="23"/>
      <c r="P522" s="7"/>
    </row>
    <row r="523" spans="2:16" s="3" customFormat="1" ht="12.75">
      <c r="B523" s="36"/>
      <c r="D523" s="22"/>
      <c r="J523" s="22"/>
      <c r="M523" s="62"/>
      <c r="N523" s="62"/>
      <c r="O523" s="23"/>
      <c r="P523" s="7"/>
    </row>
    <row r="524" spans="2:16" s="3" customFormat="1" ht="12.75">
      <c r="B524" s="36"/>
      <c r="D524" s="22"/>
      <c r="J524" s="22"/>
      <c r="M524" s="62"/>
      <c r="N524" s="62"/>
      <c r="O524" s="23"/>
      <c r="P524" s="7"/>
    </row>
    <row r="525" spans="2:16" s="3" customFormat="1" ht="12.75">
      <c r="B525" s="36"/>
      <c r="D525" s="22"/>
      <c r="J525" s="22"/>
      <c r="M525" s="62"/>
      <c r="N525" s="62"/>
      <c r="O525" s="23"/>
      <c r="P525" s="7"/>
    </row>
    <row r="526" spans="2:16" s="3" customFormat="1" ht="12.75">
      <c r="B526" s="36"/>
      <c r="D526" s="22"/>
      <c r="J526" s="22"/>
      <c r="M526" s="62"/>
      <c r="N526" s="62"/>
      <c r="O526" s="23"/>
      <c r="P526" s="7"/>
    </row>
    <row r="527" spans="2:16" s="3" customFormat="1" ht="12.75">
      <c r="B527" s="36"/>
      <c r="D527" s="22"/>
      <c r="J527" s="22"/>
      <c r="M527" s="62"/>
      <c r="N527" s="62"/>
      <c r="O527" s="23"/>
      <c r="P527" s="7"/>
    </row>
    <row r="528" spans="2:16" s="3" customFormat="1" ht="12.75">
      <c r="B528" s="36"/>
      <c r="D528" s="22"/>
      <c r="J528" s="22"/>
      <c r="M528" s="62"/>
      <c r="N528" s="62"/>
      <c r="O528" s="23"/>
      <c r="P528" s="7"/>
    </row>
    <row r="529" spans="2:16" s="3" customFormat="1" ht="12.75">
      <c r="B529" s="36"/>
      <c r="D529" s="22"/>
      <c r="J529" s="22"/>
      <c r="M529" s="62"/>
      <c r="N529" s="62"/>
      <c r="O529" s="23"/>
      <c r="P529" s="7"/>
    </row>
    <row r="530" spans="2:16" s="3" customFormat="1" ht="12.75">
      <c r="B530" s="36"/>
      <c r="D530" s="22"/>
      <c r="J530" s="22"/>
      <c r="M530" s="62"/>
      <c r="N530" s="62"/>
      <c r="O530" s="23"/>
      <c r="P530" s="7"/>
    </row>
    <row r="531" spans="2:16" s="3" customFormat="1" ht="12.75">
      <c r="B531" s="36"/>
      <c r="D531" s="22"/>
      <c r="J531" s="22"/>
      <c r="M531" s="62"/>
      <c r="N531" s="62"/>
      <c r="O531" s="23"/>
      <c r="P531" s="7"/>
    </row>
    <row r="532" spans="2:16" s="3" customFormat="1" ht="12.75">
      <c r="B532" s="36"/>
      <c r="D532" s="22"/>
      <c r="J532" s="22"/>
      <c r="M532" s="62"/>
      <c r="N532" s="62"/>
      <c r="O532" s="23"/>
      <c r="P532" s="7"/>
    </row>
    <row r="533" spans="2:16" s="3" customFormat="1" ht="12.75">
      <c r="B533" s="36"/>
      <c r="D533" s="22"/>
      <c r="J533" s="22"/>
      <c r="M533" s="62"/>
      <c r="N533" s="62"/>
      <c r="O533" s="23"/>
      <c r="P533" s="7"/>
    </row>
    <row r="534" spans="2:16" s="3" customFormat="1" ht="12.75">
      <c r="B534" s="36"/>
      <c r="D534" s="22"/>
      <c r="J534" s="22"/>
      <c r="M534" s="62"/>
      <c r="N534" s="62"/>
      <c r="O534" s="23"/>
      <c r="P534" s="7"/>
    </row>
    <row r="535" spans="2:16" s="3" customFormat="1" ht="12.75">
      <c r="B535" s="36"/>
      <c r="D535" s="22"/>
      <c r="J535" s="22"/>
      <c r="M535" s="62"/>
      <c r="N535" s="62"/>
      <c r="O535" s="23"/>
      <c r="P535" s="7"/>
    </row>
    <row r="536" spans="2:16" s="3" customFormat="1" ht="12.75">
      <c r="B536" s="36"/>
      <c r="D536" s="22"/>
      <c r="J536" s="22"/>
      <c r="M536" s="62"/>
      <c r="N536" s="62"/>
      <c r="O536" s="23"/>
      <c r="P536" s="7"/>
    </row>
    <row r="537" spans="2:16" s="3" customFormat="1" ht="12.75">
      <c r="B537" s="36"/>
      <c r="D537" s="22"/>
      <c r="J537" s="22"/>
      <c r="M537" s="62"/>
      <c r="N537" s="62"/>
      <c r="O537" s="23"/>
      <c r="P537" s="7"/>
    </row>
    <row r="538" spans="2:16" s="3" customFormat="1" ht="12.75">
      <c r="B538" s="36"/>
      <c r="D538" s="22"/>
      <c r="J538" s="22"/>
      <c r="M538" s="62"/>
      <c r="N538" s="62"/>
      <c r="O538" s="23"/>
      <c r="P538" s="7"/>
    </row>
    <row r="539" spans="2:16" s="3" customFormat="1" ht="12.75">
      <c r="B539" s="36"/>
      <c r="D539" s="22"/>
      <c r="J539" s="22"/>
      <c r="M539" s="62"/>
      <c r="N539" s="62"/>
      <c r="O539" s="23"/>
      <c r="P539" s="7"/>
    </row>
    <row r="540" spans="2:16" s="3" customFormat="1" ht="12.75">
      <c r="B540" s="36"/>
      <c r="D540" s="22"/>
      <c r="J540" s="22"/>
      <c r="M540" s="62"/>
      <c r="N540" s="62"/>
      <c r="O540" s="23"/>
      <c r="P540" s="7"/>
    </row>
    <row r="541" spans="2:16" s="3" customFormat="1" ht="12.75">
      <c r="B541" s="36"/>
      <c r="D541" s="22"/>
      <c r="J541" s="22"/>
      <c r="M541" s="62"/>
      <c r="N541" s="62"/>
      <c r="O541" s="23"/>
      <c r="P541" s="7"/>
    </row>
    <row r="542" spans="2:16" s="3" customFormat="1" ht="12.75">
      <c r="B542" s="36"/>
      <c r="D542" s="22"/>
      <c r="J542" s="22"/>
      <c r="M542" s="62"/>
      <c r="N542" s="62"/>
      <c r="O542" s="23"/>
      <c r="P542" s="7"/>
    </row>
    <row r="543" spans="2:16" s="3" customFormat="1" ht="12.75">
      <c r="B543" s="36"/>
      <c r="D543" s="22"/>
      <c r="J543" s="22"/>
      <c r="M543" s="62"/>
      <c r="N543" s="62"/>
      <c r="O543" s="23"/>
      <c r="P543" s="7"/>
    </row>
    <row r="544" spans="2:16" s="3" customFormat="1" ht="12.75">
      <c r="B544" s="36"/>
      <c r="D544" s="22"/>
      <c r="J544" s="22"/>
      <c r="M544" s="62"/>
      <c r="N544" s="62"/>
      <c r="O544" s="23"/>
      <c r="P544" s="7"/>
    </row>
    <row r="545" spans="2:16" s="3" customFormat="1" ht="12.75">
      <c r="B545" s="36"/>
      <c r="D545" s="22"/>
      <c r="J545" s="22"/>
      <c r="M545" s="62"/>
      <c r="N545" s="62"/>
      <c r="O545" s="23"/>
      <c r="P545" s="7"/>
    </row>
    <row r="546" spans="2:16" s="3" customFormat="1" ht="12.75">
      <c r="B546" s="36"/>
      <c r="D546" s="22"/>
      <c r="J546" s="22"/>
      <c r="M546" s="62"/>
      <c r="N546" s="62"/>
      <c r="O546" s="23"/>
      <c r="P546" s="7"/>
    </row>
    <row r="547" spans="2:16" s="3" customFormat="1" ht="12.75">
      <c r="B547" s="36"/>
      <c r="D547" s="22"/>
      <c r="J547" s="22"/>
      <c r="M547" s="62"/>
      <c r="N547" s="62"/>
      <c r="O547" s="23"/>
      <c r="P547" s="7"/>
    </row>
    <row r="548" spans="2:16" s="3" customFormat="1" ht="12.75">
      <c r="B548" s="36"/>
      <c r="D548" s="22"/>
      <c r="J548" s="22"/>
      <c r="M548" s="62"/>
      <c r="N548" s="62"/>
      <c r="O548" s="23"/>
      <c r="P548" s="7"/>
    </row>
    <row r="549" spans="2:16" s="3" customFormat="1" ht="12.75">
      <c r="B549" s="36"/>
      <c r="D549" s="22"/>
      <c r="J549" s="22"/>
      <c r="M549" s="62"/>
      <c r="N549" s="62"/>
      <c r="O549" s="23"/>
      <c r="P549" s="7"/>
    </row>
    <row r="550" spans="2:16" s="3" customFormat="1" ht="12.75">
      <c r="B550" s="36"/>
      <c r="D550" s="22"/>
      <c r="J550" s="22"/>
      <c r="M550" s="62"/>
      <c r="N550" s="62"/>
      <c r="O550" s="23"/>
      <c r="P550" s="7"/>
    </row>
    <row r="551" spans="2:16" s="3" customFormat="1" ht="12.75">
      <c r="B551" s="36"/>
      <c r="D551" s="22"/>
      <c r="J551" s="22"/>
      <c r="M551" s="62"/>
      <c r="N551" s="62"/>
      <c r="O551" s="23"/>
      <c r="P551" s="7"/>
    </row>
    <row r="552" spans="2:16" s="3" customFormat="1" ht="12.75">
      <c r="B552" s="36"/>
      <c r="D552" s="22"/>
      <c r="J552" s="22"/>
      <c r="M552" s="62"/>
      <c r="N552" s="62"/>
      <c r="O552" s="23"/>
      <c r="P552" s="7"/>
    </row>
    <row r="553" spans="2:16" s="3" customFormat="1" ht="12.75">
      <c r="B553" s="36"/>
      <c r="D553" s="22"/>
      <c r="J553" s="22"/>
      <c r="M553" s="62"/>
      <c r="N553" s="62"/>
      <c r="O553" s="23"/>
      <c r="P553" s="7"/>
    </row>
    <row r="554" spans="2:16" s="3" customFormat="1" ht="12.75">
      <c r="B554" s="36"/>
      <c r="D554" s="22"/>
      <c r="J554" s="22"/>
      <c r="M554" s="62"/>
      <c r="N554" s="62"/>
      <c r="O554" s="23"/>
      <c r="P554" s="7"/>
    </row>
    <row r="555" spans="2:16" s="3" customFormat="1" ht="12.75">
      <c r="B555" s="36"/>
      <c r="D555" s="22"/>
      <c r="J555" s="22"/>
      <c r="M555" s="62"/>
      <c r="N555" s="62"/>
      <c r="O555" s="23"/>
      <c r="P555" s="7"/>
    </row>
    <row r="556" spans="2:16" s="3" customFormat="1" ht="12.75">
      <c r="B556" s="36"/>
      <c r="D556" s="22"/>
      <c r="J556" s="22"/>
      <c r="M556" s="62"/>
      <c r="N556" s="62"/>
      <c r="O556" s="23"/>
      <c r="P556" s="7"/>
    </row>
    <row r="557" spans="2:16" s="3" customFormat="1" ht="12.75">
      <c r="B557" s="36"/>
      <c r="D557" s="22"/>
      <c r="J557" s="22"/>
      <c r="M557" s="62"/>
      <c r="N557" s="62"/>
      <c r="O557" s="23"/>
      <c r="P557" s="7"/>
    </row>
    <row r="558" spans="2:16" s="3" customFormat="1" ht="12.75">
      <c r="B558" s="36"/>
      <c r="D558" s="22"/>
      <c r="J558" s="22"/>
      <c r="M558" s="62"/>
      <c r="N558" s="62"/>
      <c r="O558" s="23"/>
      <c r="P558" s="7"/>
    </row>
    <row r="559" spans="2:16" s="3" customFormat="1" ht="12.75">
      <c r="B559" s="36"/>
      <c r="D559" s="22"/>
      <c r="J559" s="22"/>
      <c r="M559" s="62"/>
      <c r="N559" s="62"/>
      <c r="O559" s="23"/>
      <c r="P559" s="7"/>
    </row>
    <row r="560" spans="2:16" s="3" customFormat="1" ht="12.75">
      <c r="B560" s="36"/>
      <c r="D560" s="22"/>
      <c r="J560" s="22"/>
      <c r="M560" s="62"/>
      <c r="N560" s="62"/>
      <c r="O560" s="23"/>
      <c r="P560" s="7"/>
    </row>
    <row r="561" spans="2:16" s="3" customFormat="1" ht="12.75">
      <c r="B561" s="36"/>
      <c r="D561" s="22"/>
      <c r="J561" s="22"/>
      <c r="M561" s="62"/>
      <c r="N561" s="62"/>
      <c r="O561" s="23"/>
      <c r="P561" s="7"/>
    </row>
    <row r="562" spans="2:16" s="3" customFormat="1" ht="12.75">
      <c r="B562" s="36"/>
      <c r="D562" s="22"/>
      <c r="J562" s="22"/>
      <c r="M562" s="62"/>
      <c r="N562" s="62"/>
      <c r="O562" s="23"/>
      <c r="P562" s="7"/>
    </row>
    <row r="563" spans="2:16" s="3" customFormat="1" ht="12.75">
      <c r="B563" s="36"/>
      <c r="D563" s="22"/>
      <c r="J563" s="22"/>
      <c r="M563" s="62"/>
      <c r="N563" s="62"/>
      <c r="O563" s="23"/>
      <c r="P563" s="7"/>
    </row>
    <row r="564" spans="2:16" s="3" customFormat="1" ht="12.75">
      <c r="B564" s="36"/>
      <c r="D564" s="22"/>
      <c r="J564" s="22"/>
      <c r="M564" s="62"/>
      <c r="N564" s="62"/>
      <c r="O564" s="23"/>
      <c r="P564" s="7"/>
    </row>
    <row r="565" spans="2:16" s="3" customFormat="1" ht="12.75">
      <c r="B565" s="36"/>
      <c r="D565" s="22"/>
      <c r="J565" s="22"/>
      <c r="M565" s="62"/>
      <c r="N565" s="62"/>
      <c r="O565" s="23"/>
      <c r="P565" s="7"/>
    </row>
    <row r="566" spans="2:16" s="3" customFormat="1" ht="12.75">
      <c r="B566" s="36"/>
      <c r="D566" s="22"/>
      <c r="J566" s="22"/>
      <c r="M566" s="62"/>
      <c r="N566" s="62"/>
      <c r="O566" s="23"/>
      <c r="P566" s="7"/>
    </row>
    <row r="567" spans="2:16" s="3" customFormat="1" ht="12.75">
      <c r="B567" s="36"/>
      <c r="D567" s="22"/>
      <c r="J567" s="22"/>
      <c r="M567" s="62"/>
      <c r="N567" s="62"/>
      <c r="O567" s="23"/>
      <c r="P567" s="7"/>
    </row>
    <row r="568" spans="2:16" s="3" customFormat="1" ht="12.75">
      <c r="B568" s="36"/>
      <c r="D568" s="22"/>
      <c r="J568" s="22"/>
      <c r="M568" s="62"/>
      <c r="N568" s="62"/>
      <c r="O568" s="23"/>
      <c r="P568" s="7"/>
    </row>
    <row r="569" spans="2:16" s="3" customFormat="1" ht="12.75">
      <c r="B569" s="36"/>
      <c r="D569" s="22"/>
      <c r="J569" s="22"/>
      <c r="M569" s="62"/>
      <c r="N569" s="62"/>
      <c r="O569" s="23"/>
      <c r="P569" s="7"/>
    </row>
    <row r="570" spans="2:16" s="3" customFormat="1" ht="12.75">
      <c r="B570" s="36"/>
      <c r="D570" s="22"/>
      <c r="J570" s="22"/>
      <c r="M570" s="62"/>
      <c r="N570" s="62"/>
      <c r="O570" s="23"/>
      <c r="P570" s="7"/>
    </row>
    <row r="571" spans="2:16" s="3" customFormat="1" ht="12.75">
      <c r="B571" s="36"/>
      <c r="D571" s="22"/>
      <c r="J571" s="22"/>
      <c r="M571" s="62"/>
      <c r="N571" s="62"/>
      <c r="O571" s="23"/>
      <c r="P571" s="7"/>
    </row>
    <row r="572" spans="2:16" s="3" customFormat="1" ht="12.75">
      <c r="B572" s="36"/>
      <c r="D572" s="22"/>
      <c r="J572" s="22"/>
      <c r="M572" s="62"/>
      <c r="N572" s="62"/>
      <c r="O572" s="23"/>
      <c r="P572" s="7"/>
    </row>
    <row r="573" spans="2:16" s="3" customFormat="1" ht="12.75">
      <c r="B573" s="36"/>
      <c r="D573" s="22"/>
      <c r="J573" s="22"/>
      <c r="M573" s="62"/>
      <c r="N573" s="62"/>
      <c r="O573" s="23"/>
      <c r="P573" s="7"/>
    </row>
    <row r="574" spans="2:16" s="3" customFormat="1" ht="12.75">
      <c r="B574" s="36"/>
      <c r="D574" s="22"/>
      <c r="J574" s="22"/>
      <c r="M574" s="62"/>
      <c r="N574" s="62"/>
      <c r="O574" s="23"/>
      <c r="P574" s="7"/>
    </row>
    <row r="575" spans="2:16" s="3" customFormat="1" ht="12.75">
      <c r="B575" s="36"/>
      <c r="D575" s="22"/>
      <c r="J575" s="22"/>
      <c r="M575" s="62"/>
      <c r="N575" s="62"/>
      <c r="O575" s="23"/>
      <c r="P575" s="7"/>
    </row>
    <row r="576" spans="2:16" s="3" customFormat="1" ht="12.75">
      <c r="B576" s="36"/>
      <c r="D576" s="22"/>
      <c r="J576" s="22"/>
      <c r="M576" s="62"/>
      <c r="N576" s="62"/>
      <c r="O576" s="23"/>
      <c r="P576" s="7"/>
    </row>
    <row r="577" spans="2:16" s="3" customFormat="1" ht="12.75">
      <c r="B577" s="36"/>
      <c r="D577" s="22"/>
      <c r="J577" s="22"/>
      <c r="M577" s="62"/>
      <c r="N577" s="62"/>
      <c r="O577" s="23"/>
      <c r="P577" s="7"/>
    </row>
    <row r="578" spans="2:16" s="3" customFormat="1" ht="12.75">
      <c r="B578" s="36"/>
      <c r="D578" s="22"/>
      <c r="J578" s="22"/>
      <c r="M578" s="62"/>
      <c r="N578" s="62"/>
      <c r="O578" s="23"/>
      <c r="P578" s="7"/>
    </row>
    <row r="579" spans="2:16" s="3" customFormat="1" ht="12.75">
      <c r="B579" s="36"/>
      <c r="D579" s="22"/>
      <c r="J579" s="22"/>
      <c r="M579" s="62"/>
      <c r="N579" s="62"/>
      <c r="O579" s="23"/>
      <c r="P579" s="7"/>
    </row>
    <row r="580" spans="2:16" s="3" customFormat="1" ht="12.75">
      <c r="B580" s="36"/>
      <c r="D580" s="22"/>
      <c r="J580" s="22"/>
      <c r="M580" s="62"/>
      <c r="N580" s="62"/>
      <c r="O580" s="23"/>
      <c r="P580" s="7"/>
    </row>
    <row r="581" spans="2:16" s="3" customFormat="1" ht="12.75">
      <c r="B581" s="36"/>
      <c r="D581" s="22"/>
      <c r="J581" s="22"/>
      <c r="M581" s="62"/>
      <c r="N581" s="62"/>
      <c r="O581" s="23"/>
      <c r="P581" s="7"/>
    </row>
    <row r="582" spans="2:16" s="3" customFormat="1" ht="12.75">
      <c r="B582" s="36"/>
      <c r="D582" s="22"/>
      <c r="J582" s="22"/>
      <c r="M582" s="62"/>
      <c r="N582" s="62"/>
      <c r="O582" s="23"/>
      <c r="P582" s="7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/>
  <pageMargins left="0.75" right="0.75" top="1" bottom="1" header="0.5" footer="0.5"/>
  <pageSetup firstPageNumber="1" useFirstPageNumber="1" fitToHeight="2" fitToWidth="1" horizontalDpi="8" verticalDpi="8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zoomScale="75" zoomScaleNormal="75" zoomScalePageLayoutView="0" workbookViewId="0" topLeftCell="A1">
      <pane ySplit="1" topLeftCell="A37" activePane="bottomLeft" state="frozen"/>
      <selection pane="topLeft" activeCell="A1" sqref="A1"/>
      <selection pane="bottomLeft" activeCell="K43" sqref="K43"/>
    </sheetView>
  </sheetViews>
  <sheetFormatPr defaultColWidth="9.140625" defaultRowHeight="12.75"/>
  <cols>
    <col min="1" max="1" width="2.7109375" style="0" bestFit="1" customWidth="1"/>
    <col min="2" max="2" width="41.140625" style="16" bestFit="1" customWidth="1"/>
    <col min="3" max="3" width="6.421875" style="16" bestFit="1" customWidth="1"/>
    <col min="4" max="4" width="2.7109375" style="0" bestFit="1" customWidth="1"/>
    <col min="5" max="5" width="42.28125" style="0" bestFit="1" customWidth="1"/>
    <col min="6" max="6" width="6.421875" style="0" bestFit="1" customWidth="1"/>
    <col min="7" max="7" width="2.7109375" style="0" bestFit="1" customWidth="1"/>
    <col min="8" max="8" width="40.00390625" style="0" bestFit="1" customWidth="1"/>
    <col min="9" max="9" width="6.421875" style="0" bestFit="1" customWidth="1"/>
    <col min="10" max="10" width="4.00390625" style="0" bestFit="1" customWidth="1"/>
    <col min="11" max="11" width="40.7109375" style="0" bestFit="1" customWidth="1"/>
    <col min="12" max="12" width="6.421875" style="0" bestFit="1" customWidth="1"/>
    <col min="13" max="13" width="3.421875" style="0" bestFit="1" customWidth="1"/>
    <col min="14" max="14" width="41.8515625" style="0" bestFit="1" customWidth="1"/>
    <col min="15" max="15" width="6.421875" style="0" bestFit="1" customWidth="1"/>
    <col min="16" max="16" width="3.7109375" style="0" bestFit="1" customWidth="1"/>
    <col min="17" max="17" width="41.140625" style="0" bestFit="1" customWidth="1"/>
    <col min="18" max="18" width="6.421875" style="0" bestFit="1" customWidth="1"/>
    <col min="19" max="19" width="2.421875" style="0" bestFit="1" customWidth="1"/>
    <col min="20" max="20" width="34.8515625" style="0" bestFit="1" customWidth="1"/>
    <col min="21" max="21" width="6.421875" style="0" bestFit="1" customWidth="1"/>
    <col min="22" max="22" width="2.421875" style="0" bestFit="1" customWidth="1"/>
    <col min="23" max="23" width="39.00390625" style="0" bestFit="1" customWidth="1"/>
    <col min="24" max="24" width="6.421875" style="0" bestFit="1" customWidth="1"/>
    <col min="25" max="25" width="2.421875" style="0" bestFit="1" customWidth="1"/>
    <col min="26" max="26" width="32.140625" style="0" bestFit="1" customWidth="1"/>
    <col min="27" max="27" width="6.421875" style="0" bestFit="1" customWidth="1"/>
  </cols>
  <sheetData>
    <row r="1" spans="2:27" s="11" customFormat="1" ht="15.75">
      <c r="B1" s="119" t="s">
        <v>60</v>
      </c>
      <c r="C1" s="30"/>
      <c r="E1" s="119" t="s">
        <v>259</v>
      </c>
      <c r="F1" s="29"/>
      <c r="H1" s="119" t="s">
        <v>387</v>
      </c>
      <c r="I1" s="29"/>
      <c r="K1" s="119" t="s">
        <v>563</v>
      </c>
      <c r="L1" s="29"/>
      <c r="N1" s="119" t="s">
        <v>724</v>
      </c>
      <c r="O1" s="29"/>
      <c r="Q1" s="119" t="s">
        <v>807</v>
      </c>
      <c r="R1" s="29"/>
      <c r="T1" s="119" t="s">
        <v>853</v>
      </c>
      <c r="U1" s="29"/>
      <c r="W1" s="119" t="s">
        <v>874</v>
      </c>
      <c r="X1" s="29"/>
      <c r="Z1" s="119" t="s">
        <v>888</v>
      </c>
      <c r="AA1" s="29"/>
    </row>
    <row r="2" spans="2:27" ht="12.75">
      <c r="B2" s="118" t="s">
        <v>891</v>
      </c>
      <c r="C2" s="46"/>
      <c r="E2" s="118" t="s">
        <v>891</v>
      </c>
      <c r="F2" s="46"/>
      <c r="H2" s="118" t="s">
        <v>891</v>
      </c>
      <c r="I2" s="46"/>
      <c r="K2" s="118" t="s">
        <v>891</v>
      </c>
      <c r="L2" s="46"/>
      <c r="N2" s="118" t="s">
        <v>891</v>
      </c>
      <c r="O2" s="46"/>
      <c r="Q2" s="118" t="s">
        <v>891</v>
      </c>
      <c r="R2" s="46"/>
      <c r="T2" s="118" t="s">
        <v>891</v>
      </c>
      <c r="U2" s="46"/>
      <c r="W2" s="118" t="s">
        <v>891</v>
      </c>
      <c r="X2" s="46"/>
      <c r="Z2" s="45" t="s">
        <v>891</v>
      </c>
      <c r="AA2" s="46"/>
    </row>
    <row r="3" spans="2:27" ht="12.75">
      <c r="B3" s="118" t="s">
        <v>31</v>
      </c>
      <c r="C3" s="46" t="s">
        <v>892</v>
      </c>
      <c r="E3" s="118" t="s">
        <v>31</v>
      </c>
      <c r="F3" s="46" t="s">
        <v>892</v>
      </c>
      <c r="H3" s="118" t="s">
        <v>31</v>
      </c>
      <c r="I3" s="46" t="s">
        <v>892</v>
      </c>
      <c r="K3" s="118" t="s">
        <v>31</v>
      </c>
      <c r="L3" s="46" t="s">
        <v>892</v>
      </c>
      <c r="N3" s="118" t="s">
        <v>31</v>
      </c>
      <c r="O3" s="46" t="s">
        <v>892</v>
      </c>
      <c r="Q3" s="118" t="s">
        <v>31</v>
      </c>
      <c r="R3" s="46" t="s">
        <v>892</v>
      </c>
      <c r="T3" s="118" t="s">
        <v>31</v>
      </c>
      <c r="U3" s="46" t="s">
        <v>892</v>
      </c>
      <c r="W3" s="118" t="s">
        <v>31</v>
      </c>
      <c r="X3" s="46" t="s">
        <v>892</v>
      </c>
      <c r="Z3" s="45" t="s">
        <v>31</v>
      </c>
      <c r="AA3" s="46" t="s">
        <v>892</v>
      </c>
    </row>
    <row r="4" spans="2:27" ht="12.75">
      <c r="B4" s="45" t="s">
        <v>49</v>
      </c>
      <c r="C4" s="72">
        <v>120</v>
      </c>
      <c r="E4" s="45" t="s">
        <v>375</v>
      </c>
      <c r="F4" s="72">
        <v>10</v>
      </c>
      <c r="H4" s="45" t="s">
        <v>146</v>
      </c>
      <c r="I4" s="72">
        <v>39</v>
      </c>
      <c r="K4" s="45" t="s">
        <v>146</v>
      </c>
      <c r="L4" s="72">
        <v>32</v>
      </c>
      <c r="N4" s="45" t="s">
        <v>375</v>
      </c>
      <c r="O4" s="72">
        <v>266</v>
      </c>
      <c r="Q4" s="45" t="s">
        <v>375</v>
      </c>
      <c r="R4" s="72">
        <v>202</v>
      </c>
      <c r="T4" s="45" t="s">
        <v>856</v>
      </c>
      <c r="U4" s="72">
        <v>591</v>
      </c>
      <c r="W4" s="45" t="s">
        <v>182</v>
      </c>
      <c r="X4" s="72">
        <v>510</v>
      </c>
      <c r="Z4" s="45" t="s">
        <v>256</v>
      </c>
      <c r="AA4" s="72">
        <v>60</v>
      </c>
    </row>
    <row r="5" spans="2:27" ht="12.75">
      <c r="B5" s="71" t="s">
        <v>146</v>
      </c>
      <c r="C5" s="73">
        <v>130</v>
      </c>
      <c r="E5" s="71" t="s">
        <v>262</v>
      </c>
      <c r="F5" s="73">
        <v>529</v>
      </c>
      <c r="H5" s="71" t="s">
        <v>375</v>
      </c>
      <c r="I5" s="73">
        <v>191</v>
      </c>
      <c r="K5" s="71" t="s">
        <v>375</v>
      </c>
      <c r="L5" s="73">
        <v>321</v>
      </c>
      <c r="N5" s="71" t="s">
        <v>262</v>
      </c>
      <c r="O5" s="73">
        <v>490</v>
      </c>
      <c r="Q5" s="71" t="s">
        <v>193</v>
      </c>
      <c r="R5" s="73">
        <v>484</v>
      </c>
      <c r="T5" s="71" t="s">
        <v>193</v>
      </c>
      <c r="U5" s="73">
        <v>467</v>
      </c>
      <c r="W5" s="71" t="s">
        <v>265</v>
      </c>
      <c r="X5" s="73">
        <v>284</v>
      </c>
      <c r="Z5" s="71" t="s">
        <v>893</v>
      </c>
      <c r="AA5" s="73">
        <v>0</v>
      </c>
    </row>
    <row r="6" spans="2:27" ht="12.75">
      <c r="B6" s="71" t="s">
        <v>157</v>
      </c>
      <c r="C6" s="73">
        <v>78</v>
      </c>
      <c r="E6" s="71" t="s">
        <v>191</v>
      </c>
      <c r="F6" s="73">
        <v>56</v>
      </c>
      <c r="H6" s="71" t="s">
        <v>184</v>
      </c>
      <c r="I6" s="73">
        <v>461</v>
      </c>
      <c r="K6" s="71" t="s">
        <v>262</v>
      </c>
      <c r="L6" s="73">
        <v>847</v>
      </c>
      <c r="N6" s="71" t="s">
        <v>449</v>
      </c>
      <c r="O6" s="73">
        <v>328</v>
      </c>
      <c r="Q6" s="71" t="s">
        <v>466</v>
      </c>
      <c r="R6" s="73">
        <v>166</v>
      </c>
      <c r="T6" s="71" t="s">
        <v>547</v>
      </c>
      <c r="U6" s="73">
        <v>25</v>
      </c>
      <c r="W6" s="71" t="s">
        <v>115</v>
      </c>
      <c r="X6" s="73">
        <v>26</v>
      </c>
      <c r="Z6" s="70" t="s">
        <v>894</v>
      </c>
      <c r="AA6" s="74">
        <v>60</v>
      </c>
    </row>
    <row r="7" spans="2:24" ht="12.75">
      <c r="B7" s="71" t="s">
        <v>184</v>
      </c>
      <c r="C7" s="73">
        <v>93</v>
      </c>
      <c r="E7" s="71" t="s">
        <v>95</v>
      </c>
      <c r="F7" s="73">
        <v>246</v>
      </c>
      <c r="H7" s="71" t="s">
        <v>262</v>
      </c>
      <c r="I7" s="73">
        <v>750</v>
      </c>
      <c r="K7" s="71" t="s">
        <v>449</v>
      </c>
      <c r="L7" s="73">
        <v>320</v>
      </c>
      <c r="N7" s="71" t="s">
        <v>776</v>
      </c>
      <c r="O7" s="73">
        <v>81</v>
      </c>
      <c r="Q7" s="71" t="s">
        <v>95</v>
      </c>
      <c r="R7" s="73">
        <v>374</v>
      </c>
      <c r="T7" s="71" t="s">
        <v>226</v>
      </c>
      <c r="U7" s="73">
        <v>57</v>
      </c>
      <c r="W7" s="71" t="s">
        <v>226</v>
      </c>
      <c r="X7" s="73">
        <v>54</v>
      </c>
    </row>
    <row r="8" spans="2:24" ht="12.75">
      <c r="B8" s="71" t="s">
        <v>193</v>
      </c>
      <c r="C8" s="73">
        <v>44</v>
      </c>
      <c r="E8" s="71" t="s">
        <v>242</v>
      </c>
      <c r="F8" s="73">
        <v>20</v>
      </c>
      <c r="H8" s="71" t="s">
        <v>449</v>
      </c>
      <c r="I8" s="73">
        <v>87</v>
      </c>
      <c r="K8" s="71" t="s">
        <v>193</v>
      </c>
      <c r="L8" s="73">
        <v>26</v>
      </c>
      <c r="N8" s="71" t="s">
        <v>193</v>
      </c>
      <c r="O8" s="73">
        <v>27</v>
      </c>
      <c r="Q8" s="71" t="s">
        <v>265</v>
      </c>
      <c r="R8" s="73">
        <v>69</v>
      </c>
      <c r="T8" s="71" t="s">
        <v>301</v>
      </c>
      <c r="U8" s="73">
        <v>85</v>
      </c>
      <c r="W8" s="71" t="s">
        <v>153</v>
      </c>
      <c r="X8" s="73">
        <v>57</v>
      </c>
    </row>
    <row r="9" spans="2:24" ht="12.75">
      <c r="B9" s="71" t="s">
        <v>191</v>
      </c>
      <c r="C9" s="73">
        <v>78</v>
      </c>
      <c r="E9" s="71" t="s">
        <v>144</v>
      </c>
      <c r="F9" s="73">
        <v>151</v>
      </c>
      <c r="H9" s="71" t="s">
        <v>466</v>
      </c>
      <c r="I9" s="73">
        <v>76</v>
      </c>
      <c r="K9" s="71" t="s">
        <v>466</v>
      </c>
      <c r="L9" s="73">
        <v>75</v>
      </c>
      <c r="N9" s="71" t="s">
        <v>466</v>
      </c>
      <c r="O9" s="73">
        <v>14</v>
      </c>
      <c r="Q9" s="71" t="s">
        <v>115</v>
      </c>
      <c r="R9" s="73">
        <v>653</v>
      </c>
      <c r="T9" s="71" t="s">
        <v>153</v>
      </c>
      <c r="U9" s="73">
        <v>104</v>
      </c>
      <c r="W9" s="71" t="s">
        <v>117</v>
      </c>
      <c r="X9" s="73">
        <v>412</v>
      </c>
    </row>
    <row r="10" spans="2:24" ht="12.75">
      <c r="B10" s="71" t="s">
        <v>95</v>
      </c>
      <c r="C10" s="73">
        <v>493</v>
      </c>
      <c r="E10" s="71" t="s">
        <v>130</v>
      </c>
      <c r="F10" s="73">
        <v>30</v>
      </c>
      <c r="H10" s="71" t="s">
        <v>191</v>
      </c>
      <c r="I10" s="73">
        <v>11</v>
      </c>
      <c r="K10" s="71" t="s">
        <v>144</v>
      </c>
      <c r="L10" s="73">
        <v>199</v>
      </c>
      <c r="N10" s="71" t="s">
        <v>191</v>
      </c>
      <c r="O10" s="73">
        <v>28</v>
      </c>
      <c r="Q10" s="71" t="s">
        <v>226</v>
      </c>
      <c r="R10" s="73">
        <v>16</v>
      </c>
      <c r="T10" s="71" t="s">
        <v>289</v>
      </c>
      <c r="U10" s="73">
        <v>179</v>
      </c>
      <c r="W10" s="71" t="s">
        <v>759</v>
      </c>
      <c r="X10" s="73">
        <v>170</v>
      </c>
    </row>
    <row r="11" spans="2:24" ht="12.75">
      <c r="B11" s="71" t="s">
        <v>242</v>
      </c>
      <c r="C11" s="73">
        <v>32</v>
      </c>
      <c r="E11" s="71" t="s">
        <v>163</v>
      </c>
      <c r="F11" s="73">
        <v>193</v>
      </c>
      <c r="H11" s="71" t="s">
        <v>95</v>
      </c>
      <c r="I11" s="73">
        <v>306</v>
      </c>
      <c r="K11" s="71" t="s">
        <v>182</v>
      </c>
      <c r="L11" s="73">
        <v>82</v>
      </c>
      <c r="N11" s="71" t="s">
        <v>265</v>
      </c>
      <c r="O11" s="73">
        <v>860</v>
      </c>
      <c r="Q11" s="71" t="s">
        <v>702</v>
      </c>
      <c r="R11" s="73">
        <v>17</v>
      </c>
      <c r="T11" s="71" t="s">
        <v>700</v>
      </c>
      <c r="U11" s="73">
        <v>29</v>
      </c>
      <c r="W11" s="71" t="s">
        <v>215</v>
      </c>
      <c r="X11" s="73">
        <v>377</v>
      </c>
    </row>
    <row r="12" spans="2:24" ht="12.75">
      <c r="B12" s="71" t="s">
        <v>144</v>
      </c>
      <c r="C12" s="73">
        <v>133</v>
      </c>
      <c r="E12" s="71" t="s">
        <v>265</v>
      </c>
      <c r="F12" s="73">
        <v>528</v>
      </c>
      <c r="H12" s="71" t="s">
        <v>242</v>
      </c>
      <c r="I12" s="73">
        <v>59</v>
      </c>
      <c r="K12" s="71" t="s">
        <v>163</v>
      </c>
      <c r="L12" s="73">
        <v>637</v>
      </c>
      <c r="N12" s="71" t="s">
        <v>115</v>
      </c>
      <c r="O12" s="73">
        <v>33</v>
      </c>
      <c r="Q12" s="71" t="s">
        <v>219</v>
      </c>
      <c r="R12" s="73">
        <v>68</v>
      </c>
      <c r="T12" s="71" t="s">
        <v>550</v>
      </c>
      <c r="U12" s="73">
        <v>209</v>
      </c>
      <c r="W12" s="71" t="s">
        <v>893</v>
      </c>
      <c r="X12" s="73">
        <v>0</v>
      </c>
    </row>
    <row r="13" spans="2:24" ht="12.75">
      <c r="B13" s="71" t="s">
        <v>130</v>
      </c>
      <c r="C13" s="73">
        <v>150</v>
      </c>
      <c r="E13" s="71" t="s">
        <v>310</v>
      </c>
      <c r="F13" s="73">
        <v>188</v>
      </c>
      <c r="H13" s="71" t="s">
        <v>144</v>
      </c>
      <c r="I13" s="73">
        <v>246</v>
      </c>
      <c r="K13" s="71" t="s">
        <v>265</v>
      </c>
      <c r="L13" s="73">
        <v>1334</v>
      </c>
      <c r="N13" s="71" t="s">
        <v>727</v>
      </c>
      <c r="O13" s="73">
        <v>515</v>
      </c>
      <c r="Q13" s="71" t="s">
        <v>642</v>
      </c>
      <c r="R13" s="73">
        <v>124</v>
      </c>
      <c r="T13" s="71" t="s">
        <v>842</v>
      </c>
      <c r="U13" s="73">
        <v>26</v>
      </c>
      <c r="W13" s="70" t="s">
        <v>894</v>
      </c>
      <c r="X13" s="74">
        <v>1890</v>
      </c>
    </row>
    <row r="14" spans="2:21" ht="12.75">
      <c r="B14" s="71" t="s">
        <v>182</v>
      </c>
      <c r="C14" s="73">
        <v>56</v>
      </c>
      <c r="E14" s="71" t="s">
        <v>115</v>
      </c>
      <c r="F14" s="73">
        <v>42</v>
      </c>
      <c r="H14" s="71" t="s">
        <v>182</v>
      </c>
      <c r="I14" s="73">
        <v>24</v>
      </c>
      <c r="K14" s="71" t="s">
        <v>310</v>
      </c>
      <c r="L14" s="73">
        <v>20</v>
      </c>
      <c r="N14" s="71" t="s">
        <v>166</v>
      </c>
      <c r="O14" s="73">
        <v>494</v>
      </c>
      <c r="Q14" s="71" t="s">
        <v>370</v>
      </c>
      <c r="R14" s="73">
        <v>54</v>
      </c>
      <c r="T14" s="71" t="s">
        <v>268</v>
      </c>
      <c r="U14" s="73">
        <v>540</v>
      </c>
    </row>
    <row r="15" spans="2:21" ht="12.75">
      <c r="B15" s="71" t="s">
        <v>163</v>
      </c>
      <c r="C15" s="73">
        <v>70</v>
      </c>
      <c r="E15" s="71" t="s">
        <v>155</v>
      </c>
      <c r="F15" s="73">
        <v>75</v>
      </c>
      <c r="H15" s="71" t="s">
        <v>163</v>
      </c>
      <c r="I15" s="73">
        <v>259</v>
      </c>
      <c r="K15" s="71" t="s">
        <v>115</v>
      </c>
      <c r="L15" s="73">
        <v>8</v>
      </c>
      <c r="N15" s="71" t="s">
        <v>702</v>
      </c>
      <c r="O15" s="73">
        <v>164</v>
      </c>
      <c r="Q15" s="71" t="s">
        <v>223</v>
      </c>
      <c r="R15" s="73">
        <v>139</v>
      </c>
      <c r="T15" s="71" t="s">
        <v>893</v>
      </c>
      <c r="U15" s="73">
        <v>0</v>
      </c>
    </row>
    <row r="16" spans="2:21" ht="12.75">
      <c r="B16" s="71" t="s">
        <v>115</v>
      </c>
      <c r="C16" s="73">
        <v>315</v>
      </c>
      <c r="E16" s="71" t="s">
        <v>170</v>
      </c>
      <c r="F16" s="73">
        <v>23</v>
      </c>
      <c r="H16" s="71" t="s">
        <v>547</v>
      </c>
      <c r="I16" s="73">
        <v>6</v>
      </c>
      <c r="K16" s="71" t="s">
        <v>155</v>
      </c>
      <c r="L16" s="73">
        <v>15</v>
      </c>
      <c r="N16" s="71" t="s">
        <v>219</v>
      </c>
      <c r="O16" s="73">
        <v>2</v>
      </c>
      <c r="Q16" s="71" t="s">
        <v>153</v>
      </c>
      <c r="R16" s="73">
        <v>114</v>
      </c>
      <c r="T16" s="70" t="s">
        <v>894</v>
      </c>
      <c r="U16" s="74">
        <v>2312</v>
      </c>
    </row>
    <row r="17" spans="2:18" ht="12.75">
      <c r="B17" s="71" t="s">
        <v>155</v>
      </c>
      <c r="C17" s="73">
        <v>80</v>
      </c>
      <c r="E17" s="71" t="s">
        <v>382</v>
      </c>
      <c r="F17" s="73">
        <v>5</v>
      </c>
      <c r="H17" s="71" t="s">
        <v>265</v>
      </c>
      <c r="I17" s="73">
        <v>441</v>
      </c>
      <c r="K17" s="71" t="s">
        <v>166</v>
      </c>
      <c r="L17" s="73">
        <v>454</v>
      </c>
      <c r="N17" s="71" t="s">
        <v>315</v>
      </c>
      <c r="O17" s="73">
        <v>80</v>
      </c>
      <c r="Q17" s="71" t="s">
        <v>602</v>
      </c>
      <c r="R17" s="73">
        <v>423</v>
      </c>
    </row>
    <row r="18" spans="2:18" ht="12.75">
      <c r="B18" s="71" t="s">
        <v>226</v>
      </c>
      <c r="C18" s="73">
        <v>41</v>
      </c>
      <c r="E18" s="71" t="s">
        <v>315</v>
      </c>
      <c r="F18" s="73">
        <v>80</v>
      </c>
      <c r="H18" s="71" t="s">
        <v>310</v>
      </c>
      <c r="I18" s="73">
        <v>25</v>
      </c>
      <c r="K18" s="71" t="s">
        <v>702</v>
      </c>
      <c r="L18" s="73">
        <v>18</v>
      </c>
      <c r="N18" s="71" t="s">
        <v>642</v>
      </c>
      <c r="O18" s="73">
        <v>62</v>
      </c>
      <c r="Q18" s="71" t="s">
        <v>759</v>
      </c>
      <c r="R18" s="73">
        <v>153</v>
      </c>
    </row>
    <row r="19" spans="2:18" ht="12.75">
      <c r="B19" s="71" t="s">
        <v>166</v>
      </c>
      <c r="C19" s="73">
        <v>63</v>
      </c>
      <c r="E19" s="71" t="s">
        <v>189</v>
      </c>
      <c r="F19" s="73">
        <v>84</v>
      </c>
      <c r="H19" s="71" t="s">
        <v>115</v>
      </c>
      <c r="I19" s="73">
        <v>323</v>
      </c>
      <c r="K19" s="71" t="s">
        <v>219</v>
      </c>
      <c r="L19" s="73">
        <v>28</v>
      </c>
      <c r="N19" s="71" t="s">
        <v>746</v>
      </c>
      <c r="O19" s="73">
        <v>146</v>
      </c>
      <c r="Q19" s="71" t="s">
        <v>828</v>
      </c>
      <c r="R19" s="73">
        <v>110</v>
      </c>
    </row>
    <row r="20" spans="2:18" ht="12.75">
      <c r="B20" s="71" t="s">
        <v>170</v>
      </c>
      <c r="C20" s="73">
        <v>68</v>
      </c>
      <c r="E20" s="71" t="s">
        <v>301</v>
      </c>
      <c r="F20" s="73">
        <v>108</v>
      </c>
      <c r="H20" s="71" t="s">
        <v>558</v>
      </c>
      <c r="I20" s="73">
        <v>1</v>
      </c>
      <c r="K20" s="71" t="s">
        <v>642</v>
      </c>
      <c r="L20" s="73">
        <v>118</v>
      </c>
      <c r="N20" s="71" t="s">
        <v>153</v>
      </c>
      <c r="O20" s="73">
        <v>398</v>
      </c>
      <c r="Q20" s="71" t="s">
        <v>175</v>
      </c>
      <c r="R20" s="73">
        <v>508</v>
      </c>
    </row>
    <row r="21" spans="2:18" ht="12.75">
      <c r="B21" s="71" t="s">
        <v>219</v>
      </c>
      <c r="C21" s="73">
        <v>43</v>
      </c>
      <c r="E21" s="71" t="s">
        <v>370</v>
      </c>
      <c r="F21" s="73">
        <v>29</v>
      </c>
      <c r="H21" s="71" t="s">
        <v>463</v>
      </c>
      <c r="I21" s="73">
        <v>112</v>
      </c>
      <c r="K21" s="71" t="s">
        <v>189</v>
      </c>
      <c r="L21" s="73">
        <v>141</v>
      </c>
      <c r="N21" s="71" t="s">
        <v>159</v>
      </c>
      <c r="O21" s="73">
        <v>161</v>
      </c>
      <c r="Q21" s="71" t="s">
        <v>151</v>
      </c>
      <c r="R21" s="73">
        <v>182</v>
      </c>
    </row>
    <row r="22" spans="2:18" ht="12.75">
      <c r="B22" s="71" t="s">
        <v>315</v>
      </c>
      <c r="C22" s="73">
        <v>18</v>
      </c>
      <c r="E22" s="71" t="s">
        <v>85</v>
      </c>
      <c r="F22" s="73">
        <v>229</v>
      </c>
      <c r="H22" s="71" t="s">
        <v>219</v>
      </c>
      <c r="I22" s="73">
        <v>93</v>
      </c>
      <c r="K22" s="71" t="s">
        <v>370</v>
      </c>
      <c r="L22" s="73">
        <v>23</v>
      </c>
      <c r="N22" s="71" t="s">
        <v>524</v>
      </c>
      <c r="O22" s="73">
        <v>254</v>
      </c>
      <c r="Q22" s="71" t="s">
        <v>289</v>
      </c>
      <c r="R22" s="73">
        <v>147</v>
      </c>
    </row>
    <row r="23" spans="2:18" ht="12.75">
      <c r="B23" s="71" t="s">
        <v>189</v>
      </c>
      <c r="C23" s="73">
        <v>39</v>
      </c>
      <c r="E23" s="71" t="s">
        <v>195</v>
      </c>
      <c r="F23" s="73">
        <v>3</v>
      </c>
      <c r="H23" s="71" t="s">
        <v>315</v>
      </c>
      <c r="I23" s="73">
        <v>31</v>
      </c>
      <c r="K23" s="71" t="s">
        <v>85</v>
      </c>
      <c r="L23" s="73">
        <v>133</v>
      </c>
      <c r="N23" s="71" t="s">
        <v>759</v>
      </c>
      <c r="O23" s="73">
        <v>123</v>
      </c>
      <c r="Q23" s="71" t="s">
        <v>844</v>
      </c>
      <c r="R23" s="73">
        <v>28</v>
      </c>
    </row>
    <row r="24" spans="2:18" ht="12.75">
      <c r="B24" s="71" t="s">
        <v>85</v>
      </c>
      <c r="C24" s="73">
        <v>726</v>
      </c>
      <c r="E24" s="71" t="s">
        <v>223</v>
      </c>
      <c r="F24" s="73">
        <v>16</v>
      </c>
      <c r="H24" s="71" t="s">
        <v>370</v>
      </c>
      <c r="I24" s="73">
        <v>110</v>
      </c>
      <c r="K24" s="71" t="s">
        <v>210</v>
      </c>
      <c r="L24" s="73">
        <v>7</v>
      </c>
      <c r="N24" s="71" t="s">
        <v>234</v>
      </c>
      <c r="O24" s="73">
        <v>150</v>
      </c>
      <c r="Q24" s="71" t="s">
        <v>842</v>
      </c>
      <c r="R24" s="73">
        <v>30</v>
      </c>
    </row>
    <row r="25" spans="2:18" ht="12.75">
      <c r="B25" s="71" t="s">
        <v>195</v>
      </c>
      <c r="C25" s="73">
        <v>44</v>
      </c>
      <c r="E25" s="71" t="s">
        <v>287</v>
      </c>
      <c r="F25" s="73">
        <v>198</v>
      </c>
      <c r="H25" s="71" t="s">
        <v>80</v>
      </c>
      <c r="I25" s="73">
        <v>155</v>
      </c>
      <c r="K25" s="71" t="s">
        <v>287</v>
      </c>
      <c r="L25" s="73">
        <v>676</v>
      </c>
      <c r="N25" s="71" t="s">
        <v>175</v>
      </c>
      <c r="O25" s="73">
        <v>590</v>
      </c>
      <c r="Q25" s="71" t="s">
        <v>684</v>
      </c>
      <c r="R25" s="73">
        <v>89</v>
      </c>
    </row>
    <row r="26" spans="2:18" ht="12.75">
      <c r="B26" s="71" t="s">
        <v>210</v>
      </c>
      <c r="C26" s="73">
        <v>28</v>
      </c>
      <c r="E26" s="71" t="s">
        <v>153</v>
      </c>
      <c r="F26" s="73">
        <v>645</v>
      </c>
      <c r="H26" s="71" t="s">
        <v>287</v>
      </c>
      <c r="I26" s="73">
        <v>3</v>
      </c>
      <c r="K26" s="71" t="s">
        <v>153</v>
      </c>
      <c r="L26" s="73">
        <v>920</v>
      </c>
      <c r="N26" s="71" t="s">
        <v>151</v>
      </c>
      <c r="O26" s="73">
        <v>13</v>
      </c>
      <c r="Q26" s="71" t="s">
        <v>161</v>
      </c>
      <c r="R26" s="73">
        <v>57</v>
      </c>
    </row>
    <row r="27" spans="2:18" ht="12.75">
      <c r="B27" s="71" t="s">
        <v>223</v>
      </c>
      <c r="C27" s="73">
        <v>23</v>
      </c>
      <c r="E27" s="71" t="s">
        <v>159</v>
      </c>
      <c r="F27" s="73">
        <v>17</v>
      </c>
      <c r="H27" s="71" t="s">
        <v>153</v>
      </c>
      <c r="I27" s="73">
        <v>1225</v>
      </c>
      <c r="K27" s="71" t="s">
        <v>602</v>
      </c>
      <c r="L27" s="73">
        <v>256</v>
      </c>
      <c r="N27" s="71" t="s">
        <v>136</v>
      </c>
      <c r="O27" s="73">
        <v>263</v>
      </c>
      <c r="Q27" s="71" t="s">
        <v>503</v>
      </c>
      <c r="R27" s="73">
        <v>24</v>
      </c>
    </row>
    <row r="28" spans="2:18" ht="12.75">
      <c r="B28" s="71" t="s">
        <v>80</v>
      </c>
      <c r="C28" s="73">
        <v>465</v>
      </c>
      <c r="E28" s="71" t="s">
        <v>353</v>
      </c>
      <c r="F28" s="73">
        <v>25</v>
      </c>
      <c r="H28" s="71" t="s">
        <v>159</v>
      </c>
      <c r="I28" s="73">
        <v>337</v>
      </c>
      <c r="K28" s="71" t="s">
        <v>159</v>
      </c>
      <c r="L28" s="73">
        <v>343</v>
      </c>
      <c r="N28" s="71" t="s">
        <v>132</v>
      </c>
      <c r="O28" s="73">
        <v>132</v>
      </c>
      <c r="Q28" s="71" t="s">
        <v>521</v>
      </c>
      <c r="R28" s="73">
        <v>40</v>
      </c>
    </row>
    <row r="29" spans="2:18" ht="12.75">
      <c r="B29" s="71" t="s">
        <v>153</v>
      </c>
      <c r="C29" s="73">
        <v>273</v>
      </c>
      <c r="E29" s="71" t="s">
        <v>124</v>
      </c>
      <c r="F29" s="73">
        <v>847</v>
      </c>
      <c r="H29" s="71" t="s">
        <v>124</v>
      </c>
      <c r="I29" s="73">
        <v>836</v>
      </c>
      <c r="K29" s="71" t="s">
        <v>124</v>
      </c>
      <c r="L29" s="73">
        <v>203</v>
      </c>
      <c r="N29" s="71" t="s">
        <v>289</v>
      </c>
      <c r="O29" s="73">
        <v>385</v>
      </c>
      <c r="Q29" s="71" t="s">
        <v>615</v>
      </c>
      <c r="R29" s="73">
        <v>84</v>
      </c>
    </row>
    <row r="30" spans="2:18" ht="12.75">
      <c r="B30" s="71" t="s">
        <v>159</v>
      </c>
      <c r="C30" s="73">
        <v>95</v>
      </c>
      <c r="E30" s="71" t="s">
        <v>201</v>
      </c>
      <c r="F30" s="73">
        <v>96</v>
      </c>
      <c r="H30" s="71" t="s">
        <v>201</v>
      </c>
      <c r="I30" s="73">
        <v>116</v>
      </c>
      <c r="K30" s="71" t="s">
        <v>201</v>
      </c>
      <c r="L30" s="73">
        <v>900</v>
      </c>
      <c r="N30" s="71" t="s">
        <v>519</v>
      </c>
      <c r="O30" s="73">
        <v>56</v>
      </c>
      <c r="Q30" s="71" t="s">
        <v>90</v>
      </c>
      <c r="R30" s="73">
        <v>416</v>
      </c>
    </row>
    <row r="31" spans="2:18" ht="12.75">
      <c r="B31" s="71" t="s">
        <v>124</v>
      </c>
      <c r="C31" s="73">
        <v>650</v>
      </c>
      <c r="E31" s="71" t="s">
        <v>117</v>
      </c>
      <c r="F31" s="73">
        <v>198</v>
      </c>
      <c r="H31" s="71" t="s">
        <v>117</v>
      </c>
      <c r="I31" s="73">
        <v>183</v>
      </c>
      <c r="K31" s="71" t="s">
        <v>117</v>
      </c>
      <c r="L31" s="73">
        <v>781</v>
      </c>
      <c r="N31" s="71" t="s">
        <v>791</v>
      </c>
      <c r="O31" s="73">
        <v>27</v>
      </c>
      <c r="Q31" s="71" t="s">
        <v>318</v>
      </c>
      <c r="R31" s="73">
        <v>83</v>
      </c>
    </row>
    <row r="32" spans="2:18" ht="12.75">
      <c r="B32" s="71" t="s">
        <v>201</v>
      </c>
      <c r="C32" s="73">
        <v>73</v>
      </c>
      <c r="E32" s="71" t="s">
        <v>296</v>
      </c>
      <c r="F32" s="73">
        <v>257</v>
      </c>
      <c r="H32" s="71" t="s">
        <v>296</v>
      </c>
      <c r="I32" s="73">
        <v>135</v>
      </c>
      <c r="K32" s="71" t="s">
        <v>296</v>
      </c>
      <c r="L32" s="73">
        <v>54</v>
      </c>
      <c r="N32" s="71" t="s">
        <v>550</v>
      </c>
      <c r="O32" s="73">
        <v>36</v>
      </c>
      <c r="Q32" s="71" t="s">
        <v>139</v>
      </c>
      <c r="R32" s="73">
        <v>399</v>
      </c>
    </row>
    <row r="33" spans="2:18" ht="12.75">
      <c r="B33" s="71" t="s">
        <v>117</v>
      </c>
      <c r="C33" s="73">
        <v>246</v>
      </c>
      <c r="E33" s="71" t="s">
        <v>98</v>
      </c>
      <c r="F33" s="73">
        <v>276</v>
      </c>
      <c r="H33" s="71" t="s">
        <v>524</v>
      </c>
      <c r="I33" s="73">
        <v>18</v>
      </c>
      <c r="K33" s="71" t="s">
        <v>524</v>
      </c>
      <c r="L33" s="73">
        <v>49</v>
      </c>
      <c r="N33" s="71" t="s">
        <v>680</v>
      </c>
      <c r="O33" s="73">
        <v>59</v>
      </c>
      <c r="Q33" s="71" t="s">
        <v>893</v>
      </c>
      <c r="R33" s="73">
        <v>0</v>
      </c>
    </row>
    <row r="34" spans="2:18" ht="12.75">
      <c r="B34" s="71" t="s">
        <v>98</v>
      </c>
      <c r="C34" s="73">
        <v>974</v>
      </c>
      <c r="E34" s="71" t="s">
        <v>234</v>
      </c>
      <c r="F34" s="73">
        <v>142</v>
      </c>
      <c r="H34" s="71" t="s">
        <v>98</v>
      </c>
      <c r="I34" s="73">
        <v>135</v>
      </c>
      <c r="K34" s="71" t="s">
        <v>121</v>
      </c>
      <c r="L34" s="73">
        <v>953</v>
      </c>
      <c r="N34" s="71" t="s">
        <v>161</v>
      </c>
      <c r="O34" s="73">
        <v>45</v>
      </c>
      <c r="Q34" s="70" t="s">
        <v>894</v>
      </c>
      <c r="R34" s="74">
        <v>5253</v>
      </c>
    </row>
    <row r="35" spans="2:15" ht="12.75">
      <c r="B35" s="71" t="s">
        <v>121</v>
      </c>
      <c r="C35" s="73">
        <v>415</v>
      </c>
      <c r="E35" s="71" t="s">
        <v>175</v>
      </c>
      <c r="F35" s="73">
        <v>87</v>
      </c>
      <c r="H35" s="71" t="s">
        <v>121</v>
      </c>
      <c r="I35" s="73">
        <v>664</v>
      </c>
      <c r="K35" s="71" t="s">
        <v>234</v>
      </c>
      <c r="L35" s="73">
        <v>362</v>
      </c>
      <c r="N35" s="71" t="s">
        <v>294</v>
      </c>
      <c r="O35" s="73">
        <v>29</v>
      </c>
    </row>
    <row r="36" spans="2:15" ht="12.75">
      <c r="B36" s="71" t="s">
        <v>234</v>
      </c>
      <c r="C36" s="73">
        <v>20</v>
      </c>
      <c r="E36" s="71" t="s">
        <v>151</v>
      </c>
      <c r="F36" s="73">
        <v>208</v>
      </c>
      <c r="H36" s="71" t="s">
        <v>234</v>
      </c>
      <c r="I36" s="73">
        <v>720</v>
      </c>
      <c r="K36" s="71" t="s">
        <v>514</v>
      </c>
      <c r="L36" s="73">
        <v>19</v>
      </c>
      <c r="N36" s="71" t="s">
        <v>178</v>
      </c>
      <c r="O36" s="73">
        <v>24</v>
      </c>
    </row>
    <row r="37" spans="2:15" ht="12.75">
      <c r="B37" s="71" t="s">
        <v>175</v>
      </c>
      <c r="C37" s="73">
        <v>76</v>
      </c>
      <c r="E37" s="71" t="s">
        <v>380</v>
      </c>
      <c r="F37" s="73">
        <v>6</v>
      </c>
      <c r="H37" s="71" t="s">
        <v>514</v>
      </c>
      <c r="I37" s="73">
        <v>23</v>
      </c>
      <c r="K37" s="71" t="s">
        <v>505</v>
      </c>
      <c r="L37" s="73">
        <v>22</v>
      </c>
      <c r="N37" s="71" t="s">
        <v>754</v>
      </c>
      <c r="O37" s="73">
        <v>128</v>
      </c>
    </row>
    <row r="38" spans="2:15" ht="12.75">
      <c r="B38" s="71" t="s">
        <v>151</v>
      </c>
      <c r="C38" s="73">
        <v>116</v>
      </c>
      <c r="E38" s="71" t="s">
        <v>359</v>
      </c>
      <c r="F38" s="73">
        <v>23</v>
      </c>
      <c r="H38" s="71" t="s">
        <v>505</v>
      </c>
      <c r="I38" s="73">
        <v>26</v>
      </c>
      <c r="K38" s="71" t="s">
        <v>175</v>
      </c>
      <c r="L38" s="73">
        <v>76</v>
      </c>
      <c r="N38" s="71" t="s">
        <v>615</v>
      </c>
      <c r="O38" s="73">
        <v>261</v>
      </c>
    </row>
    <row r="39" spans="2:15" ht="12.75">
      <c r="B39" s="71" t="s">
        <v>213</v>
      </c>
      <c r="C39" s="73">
        <v>44</v>
      </c>
      <c r="E39" s="71" t="s">
        <v>136</v>
      </c>
      <c r="F39" s="73">
        <v>108</v>
      </c>
      <c r="H39" s="71" t="s">
        <v>175</v>
      </c>
      <c r="I39" s="73">
        <v>982</v>
      </c>
      <c r="K39" s="71" t="s">
        <v>151</v>
      </c>
      <c r="L39" s="73">
        <v>253</v>
      </c>
      <c r="N39" s="71" t="s">
        <v>142</v>
      </c>
      <c r="O39" s="73">
        <v>15</v>
      </c>
    </row>
    <row r="40" spans="2:15" ht="12.75">
      <c r="B40" s="71" t="s">
        <v>136</v>
      </c>
      <c r="C40" s="73">
        <v>219</v>
      </c>
      <c r="E40" s="71" t="s">
        <v>132</v>
      </c>
      <c r="F40" s="73">
        <v>16</v>
      </c>
      <c r="H40" s="71" t="s">
        <v>380</v>
      </c>
      <c r="I40" s="73">
        <v>170</v>
      </c>
      <c r="K40" s="71" t="s">
        <v>380</v>
      </c>
      <c r="L40" s="73">
        <v>33</v>
      </c>
      <c r="N40" s="71" t="s">
        <v>215</v>
      </c>
      <c r="O40" s="73">
        <v>495</v>
      </c>
    </row>
    <row r="41" spans="2:15" ht="12.75">
      <c r="B41" s="71" t="s">
        <v>132</v>
      </c>
      <c r="C41" s="73">
        <v>160</v>
      </c>
      <c r="E41" s="71" t="s">
        <v>173</v>
      </c>
      <c r="F41" s="73">
        <v>52</v>
      </c>
      <c r="H41" s="71" t="s">
        <v>213</v>
      </c>
      <c r="I41" s="73">
        <v>10</v>
      </c>
      <c r="K41" s="71" t="s">
        <v>359</v>
      </c>
      <c r="L41" s="73">
        <v>25</v>
      </c>
      <c r="N41" s="71" t="s">
        <v>326</v>
      </c>
      <c r="O41" s="73">
        <v>102</v>
      </c>
    </row>
    <row r="42" spans="2:15" ht="12.75">
      <c r="B42" s="71" t="s">
        <v>173</v>
      </c>
      <c r="C42" s="73">
        <v>63</v>
      </c>
      <c r="E42" s="71" t="s">
        <v>199</v>
      </c>
      <c r="F42" s="73">
        <v>106</v>
      </c>
      <c r="H42" s="71" t="s">
        <v>136</v>
      </c>
      <c r="I42" s="73">
        <v>354</v>
      </c>
      <c r="K42" s="71" t="s">
        <v>136</v>
      </c>
      <c r="L42" s="73">
        <v>298</v>
      </c>
      <c r="N42" s="71" t="s">
        <v>318</v>
      </c>
      <c r="O42" s="73">
        <v>56</v>
      </c>
    </row>
    <row r="43" spans="2:15" ht="12.75">
      <c r="B43" s="71" t="s">
        <v>199</v>
      </c>
      <c r="C43" s="73">
        <v>42</v>
      </c>
      <c r="E43" s="71" t="s">
        <v>289</v>
      </c>
      <c r="F43" s="73">
        <v>225</v>
      </c>
      <c r="H43" s="71" t="s">
        <v>132</v>
      </c>
      <c r="I43" s="73">
        <v>25</v>
      </c>
      <c r="K43" s="71" t="s">
        <v>914</v>
      </c>
      <c r="L43" s="73">
        <v>7</v>
      </c>
      <c r="N43" s="71" t="s">
        <v>63</v>
      </c>
      <c r="O43" s="73">
        <v>218</v>
      </c>
    </row>
    <row r="44" spans="2:15" ht="12.75">
      <c r="B44" s="71" t="s">
        <v>246</v>
      </c>
      <c r="C44" s="73">
        <v>15</v>
      </c>
      <c r="E44" s="71" t="s">
        <v>221</v>
      </c>
      <c r="F44" s="73">
        <v>102</v>
      </c>
      <c r="H44" s="71" t="s">
        <v>173</v>
      </c>
      <c r="I44" s="73">
        <v>59</v>
      </c>
      <c r="K44" s="71" t="s">
        <v>173</v>
      </c>
      <c r="L44" s="73">
        <v>15</v>
      </c>
      <c r="N44" s="71" t="s">
        <v>139</v>
      </c>
      <c r="O44" s="73">
        <v>387</v>
      </c>
    </row>
    <row r="45" spans="2:15" ht="12.75">
      <c r="B45" s="71" t="s">
        <v>128</v>
      </c>
      <c r="C45" s="73">
        <v>207</v>
      </c>
      <c r="E45" s="71" t="s">
        <v>348</v>
      </c>
      <c r="F45" s="73">
        <v>27</v>
      </c>
      <c r="H45" s="71" t="s">
        <v>199</v>
      </c>
      <c r="I45" s="73">
        <v>34</v>
      </c>
      <c r="K45" s="71" t="s">
        <v>199</v>
      </c>
      <c r="L45" s="73">
        <v>7</v>
      </c>
      <c r="N45" s="71" t="s">
        <v>253</v>
      </c>
      <c r="O45" s="73">
        <v>98</v>
      </c>
    </row>
    <row r="46" spans="2:15" ht="12.75">
      <c r="B46" s="71" t="s">
        <v>221</v>
      </c>
      <c r="C46" s="73">
        <v>23</v>
      </c>
      <c r="E46" s="71" t="s">
        <v>343</v>
      </c>
      <c r="F46" s="73">
        <v>19</v>
      </c>
      <c r="H46" s="71" t="s">
        <v>561</v>
      </c>
      <c r="I46" s="73">
        <v>1</v>
      </c>
      <c r="K46" s="71" t="s">
        <v>289</v>
      </c>
      <c r="L46" s="73">
        <v>29</v>
      </c>
      <c r="N46" s="71" t="s">
        <v>893</v>
      </c>
      <c r="O46" s="73">
        <v>0</v>
      </c>
    </row>
    <row r="47" spans="2:15" ht="12.75">
      <c r="B47" s="71" t="s">
        <v>256</v>
      </c>
      <c r="C47" s="73">
        <v>9</v>
      </c>
      <c r="E47" s="71" t="s">
        <v>161</v>
      </c>
      <c r="F47" s="73">
        <v>138</v>
      </c>
      <c r="H47" s="71" t="s">
        <v>289</v>
      </c>
      <c r="I47" s="73">
        <v>306</v>
      </c>
      <c r="K47" s="71" t="s">
        <v>246</v>
      </c>
      <c r="L47" s="73">
        <v>39</v>
      </c>
      <c r="N47" s="70" t="s">
        <v>894</v>
      </c>
      <c r="O47" s="74">
        <v>8095</v>
      </c>
    </row>
    <row r="48" spans="2:12" ht="12.75">
      <c r="B48" s="71" t="s">
        <v>250</v>
      </c>
      <c r="C48" s="73">
        <v>26</v>
      </c>
      <c r="E48" s="71" t="s">
        <v>294</v>
      </c>
      <c r="F48" s="73">
        <v>181</v>
      </c>
      <c r="H48" s="71" t="s">
        <v>519</v>
      </c>
      <c r="I48" s="73">
        <v>19</v>
      </c>
      <c r="K48" s="71" t="s">
        <v>700</v>
      </c>
      <c r="L48" s="73">
        <v>18</v>
      </c>
    </row>
    <row r="49" spans="2:12" ht="12.75">
      <c r="B49" s="71" t="s">
        <v>161</v>
      </c>
      <c r="C49" s="73">
        <v>108</v>
      </c>
      <c r="E49" s="71" t="s">
        <v>178</v>
      </c>
      <c r="F49" s="73">
        <v>107</v>
      </c>
      <c r="H49" s="71" t="s">
        <v>246</v>
      </c>
      <c r="I49" s="73">
        <v>41</v>
      </c>
      <c r="K49" s="71" t="s">
        <v>550</v>
      </c>
      <c r="L49" s="73">
        <v>77</v>
      </c>
    </row>
    <row r="50" spans="2:12" ht="12.75">
      <c r="B50" s="71" t="s">
        <v>178</v>
      </c>
      <c r="C50" s="73">
        <v>117</v>
      </c>
      <c r="E50" s="71" t="s">
        <v>142</v>
      </c>
      <c r="F50" s="73">
        <v>42</v>
      </c>
      <c r="H50" s="71" t="s">
        <v>46</v>
      </c>
      <c r="I50" s="73">
        <v>34</v>
      </c>
      <c r="K50" s="71" t="s">
        <v>221</v>
      </c>
      <c r="L50" s="73">
        <v>96</v>
      </c>
    </row>
    <row r="51" spans="2:12" ht="12.75">
      <c r="B51" s="71" t="s">
        <v>142</v>
      </c>
      <c r="C51" s="73">
        <v>133</v>
      </c>
      <c r="E51" s="71" t="s">
        <v>215</v>
      </c>
      <c r="F51" s="73">
        <v>672</v>
      </c>
      <c r="H51" s="71" t="s">
        <v>550</v>
      </c>
      <c r="I51" s="73">
        <v>4</v>
      </c>
      <c r="K51" s="71" t="s">
        <v>594</v>
      </c>
      <c r="L51" s="73">
        <v>326</v>
      </c>
    </row>
    <row r="52" spans="2:12" ht="12.75">
      <c r="B52" s="71" t="s">
        <v>215</v>
      </c>
      <c r="C52" s="73">
        <v>25</v>
      </c>
      <c r="E52" s="71" t="s">
        <v>346</v>
      </c>
      <c r="F52" s="73">
        <v>28</v>
      </c>
      <c r="H52" s="71" t="s">
        <v>128</v>
      </c>
      <c r="I52" s="73">
        <v>296</v>
      </c>
      <c r="K52" s="71" t="s">
        <v>694</v>
      </c>
      <c r="L52" s="73">
        <v>22</v>
      </c>
    </row>
    <row r="53" spans="2:12" ht="12.75">
      <c r="B53" s="71" t="s">
        <v>148</v>
      </c>
      <c r="C53" s="73">
        <v>150</v>
      </c>
      <c r="E53" s="71" t="s">
        <v>148</v>
      </c>
      <c r="F53" s="73">
        <v>141</v>
      </c>
      <c r="H53" s="71" t="s">
        <v>554</v>
      </c>
      <c r="I53" s="73">
        <v>3</v>
      </c>
      <c r="K53" s="71" t="s">
        <v>680</v>
      </c>
      <c r="L53" s="73">
        <v>26</v>
      </c>
    </row>
    <row r="54" spans="2:12" ht="12.75">
      <c r="B54" s="71" t="s">
        <v>90</v>
      </c>
      <c r="C54" s="73">
        <v>578</v>
      </c>
      <c r="E54" s="71" t="s">
        <v>90</v>
      </c>
      <c r="F54" s="73">
        <v>812</v>
      </c>
      <c r="H54" s="71" t="s">
        <v>250</v>
      </c>
      <c r="I54" s="73">
        <v>18</v>
      </c>
      <c r="K54" s="71" t="s">
        <v>527</v>
      </c>
      <c r="L54" s="73">
        <v>29</v>
      </c>
    </row>
    <row r="55" spans="2:12" ht="12.75">
      <c r="B55" s="71" t="s">
        <v>217</v>
      </c>
      <c r="C55" s="73">
        <v>46</v>
      </c>
      <c r="E55" s="71" t="s">
        <v>326</v>
      </c>
      <c r="F55" s="73">
        <v>49</v>
      </c>
      <c r="H55" s="71" t="s">
        <v>527</v>
      </c>
      <c r="I55" s="73">
        <v>17</v>
      </c>
      <c r="K55" s="71" t="s">
        <v>684</v>
      </c>
      <c r="L55" s="73">
        <v>25</v>
      </c>
    </row>
    <row r="56" spans="2:12" ht="12.75">
      <c r="B56" s="71" t="s">
        <v>63</v>
      </c>
      <c r="C56" s="73">
        <v>726</v>
      </c>
      <c r="E56" s="71" t="s">
        <v>268</v>
      </c>
      <c r="F56" s="73">
        <v>969</v>
      </c>
      <c r="H56" s="71" t="s">
        <v>535</v>
      </c>
      <c r="I56" s="73">
        <v>13</v>
      </c>
      <c r="K56" s="71" t="s">
        <v>510</v>
      </c>
      <c r="L56" s="73">
        <v>10</v>
      </c>
    </row>
    <row r="57" spans="2:12" ht="12.75">
      <c r="B57" s="71" t="s">
        <v>232</v>
      </c>
      <c r="C57" s="73">
        <v>21</v>
      </c>
      <c r="E57" s="71" t="s">
        <v>318</v>
      </c>
      <c r="F57" s="73">
        <v>100</v>
      </c>
      <c r="H57" s="71" t="s">
        <v>510</v>
      </c>
      <c r="I57" s="73">
        <v>24</v>
      </c>
      <c r="K57" s="71" t="s">
        <v>688</v>
      </c>
      <c r="L57" s="73">
        <v>24</v>
      </c>
    </row>
    <row r="58" spans="2:12" ht="12.75">
      <c r="B58" s="71" t="s">
        <v>228</v>
      </c>
      <c r="C58" s="73">
        <v>22</v>
      </c>
      <c r="E58" s="71" t="s">
        <v>63</v>
      </c>
      <c r="F58" s="73">
        <v>444</v>
      </c>
      <c r="H58" s="71" t="s">
        <v>161</v>
      </c>
      <c r="I58" s="73">
        <v>11</v>
      </c>
      <c r="K58" s="71" t="s">
        <v>178</v>
      </c>
      <c r="L58" s="73">
        <v>13</v>
      </c>
    </row>
    <row r="59" spans="2:12" ht="12.75">
      <c r="B59" s="71" t="s">
        <v>139</v>
      </c>
      <c r="C59" s="73">
        <v>241</v>
      </c>
      <c r="E59" s="71" t="s">
        <v>139</v>
      </c>
      <c r="F59" s="73">
        <v>24</v>
      </c>
      <c r="H59" s="71" t="s">
        <v>503</v>
      </c>
      <c r="I59" s="73">
        <v>28</v>
      </c>
      <c r="K59" s="71" t="s">
        <v>615</v>
      </c>
      <c r="L59" s="73">
        <v>317</v>
      </c>
    </row>
    <row r="60" spans="2:12" ht="12.75">
      <c r="B60" s="71" t="s">
        <v>253</v>
      </c>
      <c r="C60" s="73">
        <v>14</v>
      </c>
      <c r="E60" s="71" t="s">
        <v>893</v>
      </c>
      <c r="F60" s="73">
        <v>0</v>
      </c>
      <c r="H60" s="71" t="s">
        <v>521</v>
      </c>
      <c r="I60" s="73">
        <v>19</v>
      </c>
      <c r="K60" s="71" t="s">
        <v>142</v>
      </c>
      <c r="L60" s="73">
        <v>2</v>
      </c>
    </row>
    <row r="61" spans="2:12" ht="12.75">
      <c r="B61" s="71" t="s">
        <v>893</v>
      </c>
      <c r="C61" s="73">
        <v>0</v>
      </c>
      <c r="E61" s="70" t="s">
        <v>894</v>
      </c>
      <c r="F61" s="74">
        <v>10032</v>
      </c>
      <c r="H61" s="71" t="s">
        <v>215</v>
      </c>
      <c r="I61" s="73">
        <v>2060</v>
      </c>
      <c r="K61" s="71" t="s">
        <v>215</v>
      </c>
      <c r="L61" s="73">
        <v>2219</v>
      </c>
    </row>
    <row r="62" spans="2:12" ht="12.75">
      <c r="B62" s="70" t="s">
        <v>894</v>
      </c>
      <c r="C62" s="74">
        <v>9357</v>
      </c>
      <c r="H62" s="71" t="s">
        <v>148</v>
      </c>
      <c r="I62" s="73">
        <v>142</v>
      </c>
      <c r="K62" s="71" t="s">
        <v>90</v>
      </c>
      <c r="L62" s="73">
        <v>981</v>
      </c>
    </row>
    <row r="63" spans="8:12" ht="12.75">
      <c r="H63" s="71" t="s">
        <v>90</v>
      </c>
      <c r="I63" s="73">
        <v>750</v>
      </c>
      <c r="K63" s="71" t="s">
        <v>436</v>
      </c>
      <c r="L63" s="73">
        <v>27</v>
      </c>
    </row>
    <row r="64" spans="8:12" ht="12.75">
      <c r="H64" s="71" t="s">
        <v>436</v>
      </c>
      <c r="I64" s="73">
        <v>343</v>
      </c>
      <c r="K64" s="71" t="s">
        <v>326</v>
      </c>
      <c r="L64" s="73">
        <v>29</v>
      </c>
    </row>
    <row r="65" spans="8:12" ht="12.75">
      <c r="H65" s="71" t="s">
        <v>268</v>
      </c>
      <c r="I65" s="73">
        <v>484</v>
      </c>
      <c r="K65" s="71" t="s">
        <v>268</v>
      </c>
      <c r="L65" s="73">
        <v>398</v>
      </c>
    </row>
    <row r="66" spans="8:12" ht="12.75">
      <c r="H66" s="71" t="s">
        <v>318</v>
      </c>
      <c r="I66" s="73">
        <v>193</v>
      </c>
      <c r="K66" s="71" t="s">
        <v>318</v>
      </c>
      <c r="L66" s="73">
        <v>143</v>
      </c>
    </row>
    <row r="67" spans="8:12" ht="12.75">
      <c r="H67" s="71" t="s">
        <v>63</v>
      </c>
      <c r="I67" s="73">
        <v>1030</v>
      </c>
      <c r="K67" s="71" t="s">
        <v>633</v>
      </c>
      <c r="L67" s="73">
        <v>97</v>
      </c>
    </row>
    <row r="68" spans="8:12" ht="12.75">
      <c r="H68" s="71" t="s">
        <v>139</v>
      </c>
      <c r="I68" s="73">
        <v>402</v>
      </c>
      <c r="K68" s="71" t="s">
        <v>63</v>
      </c>
      <c r="L68" s="73">
        <v>573</v>
      </c>
    </row>
    <row r="69" spans="8:12" ht="12.75">
      <c r="H69" s="71" t="s">
        <v>253</v>
      </c>
      <c r="I69" s="73">
        <v>190</v>
      </c>
      <c r="K69" s="71" t="s">
        <v>139</v>
      </c>
      <c r="L69" s="73">
        <v>755</v>
      </c>
    </row>
    <row r="70" spans="8:12" ht="12.75">
      <c r="H70" s="71" t="s">
        <v>893</v>
      </c>
      <c r="I70" s="73">
        <v>0</v>
      </c>
      <c r="K70" s="71" t="s">
        <v>253</v>
      </c>
      <c r="L70" s="73">
        <v>47</v>
      </c>
    </row>
    <row r="71" spans="8:12" ht="12.75">
      <c r="H71" s="70" t="s">
        <v>894</v>
      </c>
      <c r="I71" s="74">
        <v>16289</v>
      </c>
      <c r="K71" s="71" t="s">
        <v>893</v>
      </c>
      <c r="L71" s="73">
        <v>0</v>
      </c>
    </row>
    <row r="72" spans="11:12" ht="12.75">
      <c r="K72" s="70" t="s">
        <v>894</v>
      </c>
      <c r="L72" s="74">
        <v>17412</v>
      </c>
    </row>
  </sheetData>
  <sheetProtection/>
  <printOptions/>
  <pageMargins left="0.19" right="0.14" top="0.63" bottom="1" header="0.5" footer="0.5"/>
  <pageSetup firstPageNumber="1" useFirstPageNumber="1" fitToHeight="2" fitToWidth="1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21" sqref="P21"/>
    </sheetView>
  </sheetViews>
  <sheetFormatPr defaultColWidth="9.140625" defaultRowHeight="12.75"/>
  <cols>
    <col min="1" max="1" width="8.8515625" style="0" bestFit="1" customWidth="1"/>
    <col min="2" max="2" width="42.28125" style="0" bestFit="1" customWidth="1"/>
    <col min="3" max="14" width="8.8515625" style="0" bestFit="1" customWidth="1"/>
    <col min="15" max="15" width="13.140625" style="0" bestFit="1" customWidth="1"/>
  </cols>
  <sheetData>
    <row r="1" spans="1:13" ht="12.75">
      <c r="A1" s="143" t="s">
        <v>895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/>
    </row>
    <row r="2" spans="1:13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2"/>
      <c r="B3" s="12" t="s">
        <v>31</v>
      </c>
      <c r="C3" s="13" t="s">
        <v>896</v>
      </c>
      <c r="D3" s="13" t="s">
        <v>897</v>
      </c>
      <c r="E3" s="13" t="s">
        <v>60</v>
      </c>
      <c r="F3" s="13" t="s">
        <v>898</v>
      </c>
      <c r="G3" s="13" t="s">
        <v>899</v>
      </c>
      <c r="H3" s="13" t="s">
        <v>900</v>
      </c>
      <c r="I3" s="13" t="s">
        <v>901</v>
      </c>
      <c r="J3" s="13" t="s">
        <v>902</v>
      </c>
      <c r="K3" s="13" t="s">
        <v>903</v>
      </c>
      <c r="L3" s="13" t="s">
        <v>904</v>
      </c>
      <c r="M3" s="13" t="s">
        <v>905</v>
      </c>
    </row>
    <row r="4" spans="1:13" ht="12.75">
      <c r="A4" s="12"/>
      <c r="B4" s="12"/>
      <c r="C4" s="13">
        <f aca="true" t="shared" si="0" ref="C4:C35">SUM(D4:M4)</f>
        <v>0</v>
      </c>
      <c r="D4" s="59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28">
        <v>1</v>
      </c>
      <c r="B5" s="1" t="s">
        <v>215</v>
      </c>
      <c r="C5" s="13">
        <f t="shared" si="0"/>
        <v>6348</v>
      </c>
      <c r="D5" s="25">
        <v>500</v>
      </c>
      <c r="E5" s="26">
        <f aca="true" t="shared" si="1" ref="E5:E36">IF(ISNA(VLOOKUP(B5,STF,2,FALSE))=TRUE,0,VLOOKUP(B5,STF,2,FALSE))</f>
        <v>25</v>
      </c>
      <c r="F5" s="26">
        <f aca="true" t="shared" si="2" ref="F5:F36">IF(ISNA(VLOOKUP(B5,SFTRE,2,FALSE))=TRUE,0,VLOOKUP(B5,SFTRE,2,FALSE))</f>
        <v>672</v>
      </c>
      <c r="G5" s="24">
        <f aca="true" t="shared" si="3" ref="G5:G36">IF(ISNA(VLOOKUP(B5,SFQUA,2,FALSE))=TRUE,0,VLOOKUP(B5,SFQUA,2,FALSE))</f>
        <v>2060</v>
      </c>
      <c r="H5" s="24">
        <f aca="true" t="shared" si="4" ref="H5:H36">IF(ISNA(VLOOKUP(B5,SFQUACI,2,FALSE))=TRUE,0,VLOOKUP(B5,SFQUACI,2,FALSE))</f>
        <v>2219</v>
      </c>
      <c r="I5" s="24">
        <f aca="true" t="shared" si="5" ref="I5:I36">IF(ISNA(VLOOKUP(B5,SFCI,2,FALSE))=TRUE,0,VLOOKUP(B5,SFCI,2,FALSE))</f>
        <v>495</v>
      </c>
      <c r="J5" s="24">
        <f aca="true" t="shared" si="6" ref="J5:J36">IF(ISNA(VLOOKUP(B5,SFCICI,2,FALSE))=TRUE,0,VLOOKUP(B5,SFCICI,2,FALSE))</f>
        <v>0</v>
      </c>
      <c r="K5" s="24">
        <f aca="true" t="shared" si="7" ref="K5:K36">IF(ISNA(VLOOKUP(B5,SFSE,2,FALSE))=TRUE,0,VLOOKUP(B5,SFSE,2,FALSE))</f>
        <v>0</v>
      </c>
      <c r="L5" s="24">
        <f aca="true" t="shared" si="8" ref="L5:L36">IF(ISNA(VLOOKUP(B5,SFSECI,2,FALSE))=TRUE,0,VLOOKUP(B5,SFSECI,2,FALSE))</f>
        <v>377</v>
      </c>
      <c r="M5" s="24">
        <f aca="true" t="shared" si="9" ref="M5:M36">IF(ISNA(VLOOKUP(B5,sfset,2,FALSE))=TRUE,0,VLOOKUP(B5,sfset,2,FALSE))</f>
        <v>0</v>
      </c>
    </row>
    <row r="6" spans="1:13" ht="12.75">
      <c r="A6" s="28">
        <v>2</v>
      </c>
      <c r="B6" s="1" t="s">
        <v>265</v>
      </c>
      <c r="C6" s="13">
        <f t="shared" si="0"/>
        <v>4316</v>
      </c>
      <c r="D6" s="25">
        <v>800</v>
      </c>
      <c r="E6" s="26">
        <f t="shared" si="1"/>
        <v>0</v>
      </c>
      <c r="F6" s="26">
        <f t="shared" si="2"/>
        <v>528</v>
      </c>
      <c r="G6" s="24">
        <f t="shared" si="3"/>
        <v>441</v>
      </c>
      <c r="H6" s="24">
        <f t="shared" si="4"/>
        <v>1334</v>
      </c>
      <c r="I6" s="24">
        <f t="shared" si="5"/>
        <v>860</v>
      </c>
      <c r="J6" s="24">
        <f t="shared" si="6"/>
        <v>69</v>
      </c>
      <c r="K6" s="24">
        <f t="shared" si="7"/>
        <v>0</v>
      </c>
      <c r="L6" s="24">
        <f t="shared" si="8"/>
        <v>284</v>
      </c>
      <c r="M6" s="24">
        <f t="shared" si="9"/>
        <v>0</v>
      </c>
    </row>
    <row r="7" spans="1:13" ht="12.75">
      <c r="A7" s="28">
        <v>3</v>
      </c>
      <c r="B7" s="1" t="s">
        <v>153</v>
      </c>
      <c r="C7" s="13">
        <f t="shared" si="0"/>
        <v>3736</v>
      </c>
      <c r="D7" s="25"/>
      <c r="E7" s="26">
        <f t="shared" si="1"/>
        <v>273</v>
      </c>
      <c r="F7" s="26">
        <f t="shared" si="2"/>
        <v>645</v>
      </c>
      <c r="G7" s="24">
        <f t="shared" si="3"/>
        <v>1225</v>
      </c>
      <c r="H7" s="24">
        <f t="shared" si="4"/>
        <v>920</v>
      </c>
      <c r="I7" s="24">
        <f t="shared" si="5"/>
        <v>398</v>
      </c>
      <c r="J7" s="24">
        <f t="shared" si="6"/>
        <v>114</v>
      </c>
      <c r="K7" s="24">
        <f t="shared" si="7"/>
        <v>104</v>
      </c>
      <c r="L7" s="24">
        <f t="shared" si="8"/>
        <v>57</v>
      </c>
      <c r="M7" s="24">
        <f t="shared" si="9"/>
        <v>0</v>
      </c>
    </row>
    <row r="8" spans="1:13" ht="12.75">
      <c r="A8" s="28">
        <v>4</v>
      </c>
      <c r="B8" s="1" t="s">
        <v>90</v>
      </c>
      <c r="C8" s="13">
        <f t="shared" si="0"/>
        <v>3537</v>
      </c>
      <c r="D8" s="60"/>
      <c r="E8" s="26">
        <f t="shared" si="1"/>
        <v>578</v>
      </c>
      <c r="F8" s="26">
        <f t="shared" si="2"/>
        <v>812</v>
      </c>
      <c r="G8" s="24">
        <f t="shared" si="3"/>
        <v>750</v>
      </c>
      <c r="H8" s="24">
        <f t="shared" si="4"/>
        <v>981</v>
      </c>
      <c r="I8" s="24">
        <f t="shared" si="5"/>
        <v>0</v>
      </c>
      <c r="J8" s="24">
        <f t="shared" si="6"/>
        <v>416</v>
      </c>
      <c r="K8" s="24">
        <f t="shared" si="7"/>
        <v>0</v>
      </c>
      <c r="L8" s="24">
        <f t="shared" si="8"/>
        <v>0</v>
      </c>
      <c r="M8" s="24">
        <f t="shared" si="9"/>
        <v>0</v>
      </c>
    </row>
    <row r="9" spans="1:13" ht="12.75">
      <c r="A9" s="28">
        <v>5</v>
      </c>
      <c r="B9" s="1" t="s">
        <v>63</v>
      </c>
      <c r="C9" s="13">
        <f t="shared" si="0"/>
        <v>2991</v>
      </c>
      <c r="D9" s="25"/>
      <c r="E9" s="26">
        <f t="shared" si="1"/>
        <v>726</v>
      </c>
      <c r="F9" s="26">
        <f t="shared" si="2"/>
        <v>444</v>
      </c>
      <c r="G9" s="24">
        <f t="shared" si="3"/>
        <v>1030</v>
      </c>
      <c r="H9" s="24">
        <f t="shared" si="4"/>
        <v>573</v>
      </c>
      <c r="I9" s="24">
        <f t="shared" si="5"/>
        <v>218</v>
      </c>
      <c r="J9" s="24">
        <f t="shared" si="6"/>
        <v>0</v>
      </c>
      <c r="K9" s="24">
        <f t="shared" si="7"/>
        <v>0</v>
      </c>
      <c r="L9" s="24">
        <f t="shared" si="8"/>
        <v>0</v>
      </c>
      <c r="M9" s="24">
        <f t="shared" si="9"/>
        <v>0</v>
      </c>
    </row>
    <row r="10" spans="1:13" ht="12.75">
      <c r="A10" s="28">
        <v>6</v>
      </c>
      <c r="B10" s="1" t="s">
        <v>262</v>
      </c>
      <c r="C10" s="13">
        <f t="shared" si="0"/>
        <v>2616</v>
      </c>
      <c r="D10" s="25"/>
      <c r="E10" s="26">
        <f t="shared" si="1"/>
        <v>0</v>
      </c>
      <c r="F10" s="26">
        <f t="shared" si="2"/>
        <v>529</v>
      </c>
      <c r="G10" s="24">
        <f t="shared" si="3"/>
        <v>750</v>
      </c>
      <c r="H10" s="24">
        <f t="shared" si="4"/>
        <v>847</v>
      </c>
      <c r="I10" s="24">
        <f t="shared" si="5"/>
        <v>490</v>
      </c>
      <c r="J10" s="24">
        <f t="shared" si="6"/>
        <v>0</v>
      </c>
      <c r="K10" s="24">
        <f t="shared" si="7"/>
        <v>0</v>
      </c>
      <c r="L10" s="24">
        <f t="shared" si="8"/>
        <v>0</v>
      </c>
      <c r="M10" s="24">
        <f t="shared" si="9"/>
        <v>0</v>
      </c>
    </row>
    <row r="11" spans="1:13" ht="12.75">
      <c r="A11" s="28">
        <v>7</v>
      </c>
      <c r="B11" s="1" t="s">
        <v>124</v>
      </c>
      <c r="C11" s="13">
        <f t="shared" si="0"/>
        <v>2536</v>
      </c>
      <c r="D11" s="25"/>
      <c r="E11" s="26">
        <f t="shared" si="1"/>
        <v>650</v>
      </c>
      <c r="F11" s="26">
        <f t="shared" si="2"/>
        <v>847</v>
      </c>
      <c r="G11" s="24">
        <f t="shared" si="3"/>
        <v>836</v>
      </c>
      <c r="H11" s="24">
        <f t="shared" si="4"/>
        <v>203</v>
      </c>
      <c r="I11" s="24">
        <f t="shared" si="5"/>
        <v>0</v>
      </c>
      <c r="J11" s="24">
        <f t="shared" si="6"/>
        <v>0</v>
      </c>
      <c r="K11" s="24">
        <f t="shared" si="7"/>
        <v>0</v>
      </c>
      <c r="L11" s="24">
        <f t="shared" si="8"/>
        <v>0</v>
      </c>
      <c r="M11" s="24">
        <f t="shared" si="9"/>
        <v>0</v>
      </c>
    </row>
    <row r="12" spans="1:13" ht="12.75">
      <c r="A12" s="28">
        <v>8</v>
      </c>
      <c r="B12" s="1" t="s">
        <v>268</v>
      </c>
      <c r="C12" s="13">
        <f t="shared" si="0"/>
        <v>2391</v>
      </c>
      <c r="D12" s="25"/>
      <c r="E12" s="26">
        <f t="shared" si="1"/>
        <v>0</v>
      </c>
      <c r="F12" s="26">
        <f t="shared" si="2"/>
        <v>969</v>
      </c>
      <c r="G12" s="24">
        <f t="shared" si="3"/>
        <v>484</v>
      </c>
      <c r="H12" s="24">
        <f t="shared" si="4"/>
        <v>398</v>
      </c>
      <c r="I12" s="24">
        <f t="shared" si="5"/>
        <v>0</v>
      </c>
      <c r="J12" s="24">
        <f t="shared" si="6"/>
        <v>0</v>
      </c>
      <c r="K12" s="24">
        <f t="shared" si="7"/>
        <v>540</v>
      </c>
      <c r="L12" s="24">
        <f t="shared" si="8"/>
        <v>0</v>
      </c>
      <c r="M12" s="24">
        <f t="shared" si="9"/>
        <v>0</v>
      </c>
    </row>
    <row r="13" spans="1:13" ht="12.75">
      <c r="A13" s="28">
        <v>9</v>
      </c>
      <c r="B13" s="1" t="s">
        <v>175</v>
      </c>
      <c r="C13" s="13">
        <f t="shared" si="0"/>
        <v>2319</v>
      </c>
      <c r="D13" s="60"/>
      <c r="E13" s="26">
        <f t="shared" si="1"/>
        <v>76</v>
      </c>
      <c r="F13" s="26">
        <f t="shared" si="2"/>
        <v>87</v>
      </c>
      <c r="G13" s="24">
        <f t="shared" si="3"/>
        <v>982</v>
      </c>
      <c r="H13" s="24">
        <f t="shared" si="4"/>
        <v>76</v>
      </c>
      <c r="I13" s="24">
        <f t="shared" si="5"/>
        <v>590</v>
      </c>
      <c r="J13" s="24">
        <f t="shared" si="6"/>
        <v>508</v>
      </c>
      <c r="K13" s="24">
        <f t="shared" si="7"/>
        <v>0</v>
      </c>
      <c r="L13" s="24">
        <f t="shared" si="8"/>
        <v>0</v>
      </c>
      <c r="M13" s="24">
        <f t="shared" si="9"/>
        <v>0</v>
      </c>
    </row>
    <row r="14" spans="1:13" ht="12.75">
      <c r="A14" s="28">
        <v>10</v>
      </c>
      <c r="B14" s="1" t="s">
        <v>139</v>
      </c>
      <c r="C14" s="13">
        <f t="shared" si="0"/>
        <v>2208</v>
      </c>
      <c r="D14" s="60"/>
      <c r="E14" s="26">
        <f t="shared" si="1"/>
        <v>241</v>
      </c>
      <c r="F14" s="26">
        <f t="shared" si="2"/>
        <v>24</v>
      </c>
      <c r="G14" s="24">
        <f t="shared" si="3"/>
        <v>402</v>
      </c>
      <c r="H14" s="24">
        <f t="shared" si="4"/>
        <v>755</v>
      </c>
      <c r="I14" s="24">
        <f t="shared" si="5"/>
        <v>387</v>
      </c>
      <c r="J14" s="24">
        <f t="shared" si="6"/>
        <v>399</v>
      </c>
      <c r="K14" s="24">
        <f t="shared" si="7"/>
        <v>0</v>
      </c>
      <c r="L14" s="24">
        <f t="shared" si="8"/>
        <v>0</v>
      </c>
      <c r="M14" s="24">
        <f t="shared" si="9"/>
        <v>0</v>
      </c>
    </row>
    <row r="15" spans="1:13" ht="12.75">
      <c r="A15" s="28">
        <v>11</v>
      </c>
      <c r="B15" s="1" t="s">
        <v>121</v>
      </c>
      <c r="C15" s="13">
        <f t="shared" si="0"/>
        <v>2032</v>
      </c>
      <c r="D15" s="25"/>
      <c r="E15" s="26">
        <f t="shared" si="1"/>
        <v>415</v>
      </c>
      <c r="F15" s="26">
        <f t="shared" si="2"/>
        <v>0</v>
      </c>
      <c r="G15" s="24">
        <f t="shared" si="3"/>
        <v>664</v>
      </c>
      <c r="H15" s="24">
        <f t="shared" si="4"/>
        <v>953</v>
      </c>
      <c r="I15" s="24">
        <f t="shared" si="5"/>
        <v>0</v>
      </c>
      <c r="J15" s="24">
        <f t="shared" si="6"/>
        <v>0</v>
      </c>
      <c r="K15" s="24">
        <f t="shared" si="7"/>
        <v>0</v>
      </c>
      <c r="L15" s="24">
        <f t="shared" si="8"/>
        <v>0</v>
      </c>
      <c r="M15" s="24">
        <f t="shared" si="9"/>
        <v>0</v>
      </c>
    </row>
    <row r="16" spans="1:13" ht="12.75">
      <c r="A16" s="28">
        <v>12</v>
      </c>
      <c r="B16" s="1" t="s">
        <v>117</v>
      </c>
      <c r="C16" s="13">
        <f t="shared" si="0"/>
        <v>1820</v>
      </c>
      <c r="D16" s="25"/>
      <c r="E16" s="26">
        <f t="shared" si="1"/>
        <v>246</v>
      </c>
      <c r="F16" s="26">
        <f t="shared" si="2"/>
        <v>198</v>
      </c>
      <c r="G16" s="24">
        <f t="shared" si="3"/>
        <v>183</v>
      </c>
      <c r="H16" s="24">
        <f t="shared" si="4"/>
        <v>781</v>
      </c>
      <c r="I16" s="24">
        <f t="shared" si="5"/>
        <v>0</v>
      </c>
      <c r="J16" s="24">
        <f t="shared" si="6"/>
        <v>0</v>
      </c>
      <c r="K16" s="24">
        <f t="shared" si="7"/>
        <v>0</v>
      </c>
      <c r="L16" s="24">
        <f t="shared" si="8"/>
        <v>412</v>
      </c>
      <c r="M16" s="24">
        <f t="shared" si="9"/>
        <v>0</v>
      </c>
    </row>
    <row r="17" spans="1:13" ht="12.75">
      <c r="A17" s="28">
        <v>13</v>
      </c>
      <c r="B17" s="1" t="s">
        <v>234</v>
      </c>
      <c r="C17" s="13">
        <f t="shared" si="0"/>
        <v>1594</v>
      </c>
      <c r="D17" s="25">
        <v>200</v>
      </c>
      <c r="E17" s="26">
        <f t="shared" si="1"/>
        <v>20</v>
      </c>
      <c r="F17" s="26">
        <f t="shared" si="2"/>
        <v>142</v>
      </c>
      <c r="G17" s="24">
        <f t="shared" si="3"/>
        <v>720</v>
      </c>
      <c r="H17" s="24">
        <f t="shared" si="4"/>
        <v>362</v>
      </c>
      <c r="I17" s="24">
        <f t="shared" si="5"/>
        <v>150</v>
      </c>
      <c r="J17" s="24">
        <f t="shared" si="6"/>
        <v>0</v>
      </c>
      <c r="K17" s="24">
        <f t="shared" si="7"/>
        <v>0</v>
      </c>
      <c r="L17" s="24">
        <f t="shared" si="8"/>
        <v>0</v>
      </c>
      <c r="M17" s="24">
        <f t="shared" si="9"/>
        <v>0</v>
      </c>
    </row>
    <row r="18" spans="1:13" ht="12.75">
      <c r="A18" s="28">
        <v>14</v>
      </c>
      <c r="B18" s="1" t="s">
        <v>95</v>
      </c>
      <c r="C18" s="13">
        <f t="shared" si="0"/>
        <v>1419</v>
      </c>
      <c r="D18" s="25"/>
      <c r="E18" s="26">
        <f t="shared" si="1"/>
        <v>493</v>
      </c>
      <c r="F18" s="26">
        <f t="shared" si="2"/>
        <v>246</v>
      </c>
      <c r="G18" s="24">
        <f t="shared" si="3"/>
        <v>306</v>
      </c>
      <c r="H18" s="24">
        <f t="shared" si="4"/>
        <v>0</v>
      </c>
      <c r="I18" s="24">
        <f t="shared" si="5"/>
        <v>0</v>
      </c>
      <c r="J18" s="24">
        <f t="shared" si="6"/>
        <v>374</v>
      </c>
      <c r="K18" s="24">
        <f t="shared" si="7"/>
        <v>0</v>
      </c>
      <c r="L18" s="24">
        <f t="shared" si="8"/>
        <v>0</v>
      </c>
      <c r="M18" s="24">
        <f t="shared" si="9"/>
        <v>0</v>
      </c>
    </row>
    <row r="19" spans="1:13" ht="12.75">
      <c r="A19" s="28">
        <v>15</v>
      </c>
      <c r="B19" s="1" t="s">
        <v>115</v>
      </c>
      <c r="C19" s="13">
        <f t="shared" si="0"/>
        <v>1400</v>
      </c>
      <c r="D19" s="25"/>
      <c r="E19" s="26">
        <f t="shared" si="1"/>
        <v>315</v>
      </c>
      <c r="F19" s="26">
        <f t="shared" si="2"/>
        <v>42</v>
      </c>
      <c r="G19" s="24">
        <f t="shared" si="3"/>
        <v>323</v>
      </c>
      <c r="H19" s="24">
        <f t="shared" si="4"/>
        <v>8</v>
      </c>
      <c r="I19" s="24">
        <f t="shared" si="5"/>
        <v>33</v>
      </c>
      <c r="J19" s="24">
        <f t="shared" si="6"/>
        <v>653</v>
      </c>
      <c r="K19" s="24">
        <f t="shared" si="7"/>
        <v>0</v>
      </c>
      <c r="L19" s="24">
        <f t="shared" si="8"/>
        <v>26</v>
      </c>
      <c r="M19" s="24">
        <f t="shared" si="9"/>
        <v>0</v>
      </c>
    </row>
    <row r="20" spans="1:13" ht="12.75">
      <c r="A20" s="28">
        <v>16</v>
      </c>
      <c r="B20" s="1" t="s">
        <v>98</v>
      </c>
      <c r="C20" s="13">
        <f t="shared" si="0"/>
        <v>1385</v>
      </c>
      <c r="D20" s="25"/>
      <c r="E20" s="26">
        <f t="shared" si="1"/>
        <v>974</v>
      </c>
      <c r="F20" s="26">
        <f t="shared" si="2"/>
        <v>276</v>
      </c>
      <c r="G20" s="24">
        <f t="shared" si="3"/>
        <v>135</v>
      </c>
      <c r="H20" s="24">
        <f t="shared" si="4"/>
        <v>0</v>
      </c>
      <c r="I20" s="24">
        <f t="shared" si="5"/>
        <v>0</v>
      </c>
      <c r="J20" s="24">
        <f t="shared" si="6"/>
        <v>0</v>
      </c>
      <c r="K20" s="24">
        <f t="shared" si="7"/>
        <v>0</v>
      </c>
      <c r="L20" s="24">
        <f t="shared" si="8"/>
        <v>0</v>
      </c>
      <c r="M20" s="24">
        <f t="shared" si="9"/>
        <v>0</v>
      </c>
    </row>
    <row r="21" spans="1:13" ht="12.75">
      <c r="A21" s="28">
        <v>17</v>
      </c>
      <c r="B21" s="1" t="s">
        <v>289</v>
      </c>
      <c r="C21" s="13">
        <f t="shared" si="0"/>
        <v>1271</v>
      </c>
      <c r="D21" s="25"/>
      <c r="E21" s="26">
        <f t="shared" si="1"/>
        <v>0</v>
      </c>
      <c r="F21" s="26">
        <f t="shared" si="2"/>
        <v>225</v>
      </c>
      <c r="G21" s="24">
        <f t="shared" si="3"/>
        <v>306</v>
      </c>
      <c r="H21" s="24">
        <f t="shared" si="4"/>
        <v>29</v>
      </c>
      <c r="I21" s="24">
        <f t="shared" si="5"/>
        <v>385</v>
      </c>
      <c r="J21" s="24">
        <f t="shared" si="6"/>
        <v>147</v>
      </c>
      <c r="K21" s="24">
        <f t="shared" si="7"/>
        <v>179</v>
      </c>
      <c r="L21" s="24">
        <f t="shared" si="8"/>
        <v>0</v>
      </c>
      <c r="M21" s="24">
        <f t="shared" si="9"/>
        <v>0</v>
      </c>
    </row>
    <row r="22" spans="1:13" ht="13.5" customHeight="1">
      <c r="A22" s="28">
        <v>18</v>
      </c>
      <c r="B22" s="1" t="s">
        <v>136</v>
      </c>
      <c r="C22" s="13">
        <f t="shared" si="0"/>
        <v>1242</v>
      </c>
      <c r="D22" s="25"/>
      <c r="E22" s="26">
        <f t="shared" si="1"/>
        <v>219</v>
      </c>
      <c r="F22" s="26">
        <f t="shared" si="2"/>
        <v>108</v>
      </c>
      <c r="G22" s="24">
        <f t="shared" si="3"/>
        <v>354</v>
      </c>
      <c r="H22" s="24">
        <f t="shared" si="4"/>
        <v>298</v>
      </c>
      <c r="I22" s="24">
        <f t="shared" si="5"/>
        <v>263</v>
      </c>
      <c r="J22" s="24">
        <f t="shared" si="6"/>
        <v>0</v>
      </c>
      <c r="K22" s="24">
        <f t="shared" si="7"/>
        <v>0</v>
      </c>
      <c r="L22" s="24">
        <f t="shared" si="8"/>
        <v>0</v>
      </c>
      <c r="M22" s="24">
        <f t="shared" si="9"/>
        <v>0</v>
      </c>
    </row>
    <row r="23" spans="1:13" ht="12.75">
      <c r="A23" s="28">
        <v>19</v>
      </c>
      <c r="B23" s="1" t="s">
        <v>201</v>
      </c>
      <c r="C23" s="13">
        <f t="shared" si="0"/>
        <v>1185</v>
      </c>
      <c r="D23" s="25"/>
      <c r="E23" s="26">
        <f t="shared" si="1"/>
        <v>73</v>
      </c>
      <c r="F23" s="26">
        <f t="shared" si="2"/>
        <v>96</v>
      </c>
      <c r="G23" s="24">
        <f t="shared" si="3"/>
        <v>116</v>
      </c>
      <c r="H23" s="24">
        <f t="shared" si="4"/>
        <v>900</v>
      </c>
      <c r="I23" s="24">
        <f t="shared" si="5"/>
        <v>0</v>
      </c>
      <c r="J23" s="24">
        <f t="shared" si="6"/>
        <v>0</v>
      </c>
      <c r="K23" s="24">
        <f t="shared" si="7"/>
        <v>0</v>
      </c>
      <c r="L23" s="24">
        <f t="shared" si="8"/>
        <v>0</v>
      </c>
      <c r="M23" s="24">
        <f t="shared" si="9"/>
        <v>0</v>
      </c>
    </row>
    <row r="24" spans="1:13" ht="12.75">
      <c r="A24" s="28">
        <v>20</v>
      </c>
      <c r="B24" s="1" t="s">
        <v>602</v>
      </c>
      <c r="C24" s="13">
        <f t="shared" si="0"/>
        <v>1179</v>
      </c>
      <c r="D24" s="25">
        <v>500</v>
      </c>
      <c r="E24" s="26">
        <f t="shared" si="1"/>
        <v>0</v>
      </c>
      <c r="F24" s="26">
        <f t="shared" si="2"/>
        <v>0</v>
      </c>
      <c r="G24" s="24">
        <f t="shared" si="3"/>
        <v>0</v>
      </c>
      <c r="H24" s="24">
        <f t="shared" si="4"/>
        <v>256</v>
      </c>
      <c r="I24" s="24">
        <f t="shared" si="5"/>
        <v>0</v>
      </c>
      <c r="J24" s="24">
        <f t="shared" si="6"/>
        <v>423</v>
      </c>
      <c r="K24" s="24">
        <f t="shared" si="7"/>
        <v>0</v>
      </c>
      <c r="L24" s="24">
        <f t="shared" si="8"/>
        <v>0</v>
      </c>
      <c r="M24" s="24">
        <f t="shared" si="9"/>
        <v>0</v>
      </c>
    </row>
    <row r="25" spans="1:13" ht="12.75">
      <c r="A25" s="28">
        <v>21</v>
      </c>
      <c r="B25" s="1" t="s">
        <v>163</v>
      </c>
      <c r="C25" s="13">
        <f t="shared" si="0"/>
        <v>1159</v>
      </c>
      <c r="D25" s="60"/>
      <c r="E25" s="26">
        <f t="shared" si="1"/>
        <v>70</v>
      </c>
      <c r="F25" s="26">
        <f t="shared" si="2"/>
        <v>193</v>
      </c>
      <c r="G25" s="24">
        <f t="shared" si="3"/>
        <v>259</v>
      </c>
      <c r="H25" s="24">
        <f t="shared" si="4"/>
        <v>637</v>
      </c>
      <c r="I25" s="24">
        <f t="shared" si="5"/>
        <v>0</v>
      </c>
      <c r="J25" s="24">
        <f t="shared" si="6"/>
        <v>0</v>
      </c>
      <c r="K25" s="24">
        <f t="shared" si="7"/>
        <v>0</v>
      </c>
      <c r="L25" s="24">
        <f t="shared" si="8"/>
        <v>0</v>
      </c>
      <c r="M25" s="24">
        <f t="shared" si="9"/>
        <v>0</v>
      </c>
    </row>
    <row r="26" spans="1:13" ht="12.75">
      <c r="A26" s="28">
        <v>22</v>
      </c>
      <c r="B26" s="1" t="s">
        <v>85</v>
      </c>
      <c r="C26" s="13">
        <f t="shared" si="0"/>
        <v>1088</v>
      </c>
      <c r="D26" s="60"/>
      <c r="E26" s="26">
        <f t="shared" si="1"/>
        <v>726</v>
      </c>
      <c r="F26" s="26">
        <f t="shared" si="2"/>
        <v>229</v>
      </c>
      <c r="G26" s="24">
        <f t="shared" si="3"/>
        <v>0</v>
      </c>
      <c r="H26" s="24">
        <f t="shared" si="4"/>
        <v>133</v>
      </c>
      <c r="I26" s="24">
        <f t="shared" si="5"/>
        <v>0</v>
      </c>
      <c r="J26" s="24">
        <f t="shared" si="6"/>
        <v>0</v>
      </c>
      <c r="K26" s="24">
        <f t="shared" si="7"/>
        <v>0</v>
      </c>
      <c r="L26" s="24">
        <f t="shared" si="8"/>
        <v>0</v>
      </c>
      <c r="M26" s="24">
        <f t="shared" si="9"/>
        <v>0</v>
      </c>
    </row>
    <row r="27" spans="1:13" ht="12.75">
      <c r="A27" s="28">
        <v>23</v>
      </c>
      <c r="B27" s="71" t="s">
        <v>193</v>
      </c>
      <c r="C27" s="13">
        <f t="shared" si="0"/>
        <v>1048</v>
      </c>
      <c r="D27" s="25"/>
      <c r="E27" s="26">
        <f t="shared" si="1"/>
        <v>44</v>
      </c>
      <c r="F27" s="26">
        <f t="shared" si="2"/>
        <v>0</v>
      </c>
      <c r="G27" s="24">
        <f t="shared" si="3"/>
        <v>0</v>
      </c>
      <c r="H27" s="24">
        <f t="shared" si="4"/>
        <v>26</v>
      </c>
      <c r="I27" s="24">
        <f t="shared" si="5"/>
        <v>27</v>
      </c>
      <c r="J27" s="24">
        <f t="shared" si="6"/>
        <v>484</v>
      </c>
      <c r="K27" s="24">
        <f t="shared" si="7"/>
        <v>467</v>
      </c>
      <c r="L27" s="24">
        <f t="shared" si="8"/>
        <v>0</v>
      </c>
      <c r="M27" s="24">
        <f t="shared" si="9"/>
        <v>0</v>
      </c>
    </row>
    <row r="28" spans="1:13" ht="13.5" customHeight="1">
      <c r="A28" s="28">
        <v>24</v>
      </c>
      <c r="B28" s="1" t="s">
        <v>166</v>
      </c>
      <c r="C28" s="13">
        <f t="shared" si="0"/>
        <v>1011</v>
      </c>
      <c r="D28" s="60"/>
      <c r="E28" s="26">
        <f t="shared" si="1"/>
        <v>63</v>
      </c>
      <c r="F28" s="26">
        <f t="shared" si="2"/>
        <v>0</v>
      </c>
      <c r="G28" s="24">
        <f t="shared" si="3"/>
        <v>0</v>
      </c>
      <c r="H28" s="24">
        <f t="shared" si="4"/>
        <v>454</v>
      </c>
      <c r="I28" s="24">
        <f t="shared" si="5"/>
        <v>494</v>
      </c>
      <c r="J28" s="24">
        <f t="shared" si="6"/>
        <v>0</v>
      </c>
      <c r="K28" s="24">
        <f t="shared" si="7"/>
        <v>0</v>
      </c>
      <c r="L28" s="24">
        <f t="shared" si="8"/>
        <v>0</v>
      </c>
      <c r="M28" s="24">
        <f t="shared" si="9"/>
        <v>0</v>
      </c>
    </row>
    <row r="29" spans="1:13" ht="12.75">
      <c r="A29" s="28">
        <v>25</v>
      </c>
      <c r="B29" s="1" t="s">
        <v>375</v>
      </c>
      <c r="C29" s="13">
        <f t="shared" si="0"/>
        <v>990</v>
      </c>
      <c r="D29" s="60"/>
      <c r="E29" s="26">
        <f t="shared" si="1"/>
        <v>0</v>
      </c>
      <c r="F29" s="26">
        <f t="shared" si="2"/>
        <v>10</v>
      </c>
      <c r="G29" s="24">
        <f t="shared" si="3"/>
        <v>191</v>
      </c>
      <c r="H29" s="24">
        <f t="shared" si="4"/>
        <v>321</v>
      </c>
      <c r="I29" s="24">
        <f t="shared" si="5"/>
        <v>266</v>
      </c>
      <c r="J29" s="24">
        <f t="shared" si="6"/>
        <v>202</v>
      </c>
      <c r="K29" s="24">
        <f t="shared" si="7"/>
        <v>0</v>
      </c>
      <c r="L29" s="24">
        <f t="shared" si="8"/>
        <v>0</v>
      </c>
      <c r="M29" s="24">
        <f t="shared" si="9"/>
        <v>0</v>
      </c>
    </row>
    <row r="30" spans="1:13" ht="12.75">
      <c r="A30" s="28">
        <v>26</v>
      </c>
      <c r="B30" s="71" t="s">
        <v>159</v>
      </c>
      <c r="C30" s="13">
        <f t="shared" si="0"/>
        <v>953</v>
      </c>
      <c r="D30" s="25"/>
      <c r="E30" s="26">
        <f t="shared" si="1"/>
        <v>95</v>
      </c>
      <c r="F30" s="26">
        <f t="shared" si="2"/>
        <v>17</v>
      </c>
      <c r="G30" s="24">
        <f t="shared" si="3"/>
        <v>337</v>
      </c>
      <c r="H30" s="24">
        <f t="shared" si="4"/>
        <v>343</v>
      </c>
      <c r="I30" s="24">
        <f t="shared" si="5"/>
        <v>161</v>
      </c>
      <c r="J30" s="24">
        <f t="shared" si="6"/>
        <v>0</v>
      </c>
      <c r="K30" s="24">
        <f t="shared" si="7"/>
        <v>0</v>
      </c>
      <c r="L30" s="24">
        <f t="shared" si="8"/>
        <v>0</v>
      </c>
      <c r="M30" s="24">
        <f t="shared" si="9"/>
        <v>0</v>
      </c>
    </row>
    <row r="31" spans="1:13" ht="12.75">
      <c r="A31" s="28">
        <v>27</v>
      </c>
      <c r="B31" s="1" t="s">
        <v>287</v>
      </c>
      <c r="C31" s="13">
        <f t="shared" si="0"/>
        <v>877</v>
      </c>
      <c r="D31" s="25"/>
      <c r="E31" s="26">
        <f t="shared" si="1"/>
        <v>0</v>
      </c>
      <c r="F31" s="26">
        <f t="shared" si="2"/>
        <v>198</v>
      </c>
      <c r="G31" s="24">
        <f t="shared" si="3"/>
        <v>3</v>
      </c>
      <c r="H31" s="24">
        <f t="shared" si="4"/>
        <v>676</v>
      </c>
      <c r="I31" s="24">
        <f t="shared" si="5"/>
        <v>0</v>
      </c>
      <c r="J31" s="24">
        <f t="shared" si="6"/>
        <v>0</v>
      </c>
      <c r="K31" s="24">
        <f t="shared" si="7"/>
        <v>0</v>
      </c>
      <c r="L31" s="24">
        <f t="shared" si="8"/>
        <v>0</v>
      </c>
      <c r="M31" s="24">
        <f t="shared" si="9"/>
        <v>0</v>
      </c>
    </row>
    <row r="32" spans="1:13" ht="12.75">
      <c r="A32" s="28">
        <v>28</v>
      </c>
      <c r="B32" s="1" t="s">
        <v>151</v>
      </c>
      <c r="C32" s="13">
        <f t="shared" si="0"/>
        <v>772</v>
      </c>
      <c r="D32" s="25"/>
      <c r="E32" s="26">
        <f t="shared" si="1"/>
        <v>116</v>
      </c>
      <c r="F32" s="26">
        <f t="shared" si="2"/>
        <v>208</v>
      </c>
      <c r="G32" s="24">
        <f t="shared" si="3"/>
        <v>0</v>
      </c>
      <c r="H32" s="24">
        <f t="shared" si="4"/>
        <v>253</v>
      </c>
      <c r="I32" s="24">
        <f t="shared" si="5"/>
        <v>13</v>
      </c>
      <c r="J32" s="24">
        <f t="shared" si="6"/>
        <v>182</v>
      </c>
      <c r="K32" s="24">
        <f t="shared" si="7"/>
        <v>0</v>
      </c>
      <c r="L32" s="24">
        <f t="shared" si="8"/>
        <v>0</v>
      </c>
      <c r="M32" s="24">
        <f t="shared" si="9"/>
        <v>0</v>
      </c>
    </row>
    <row r="33" spans="1:13" ht="12.75">
      <c r="A33" s="28">
        <v>29</v>
      </c>
      <c r="B33" s="1" t="s">
        <v>449</v>
      </c>
      <c r="C33" s="13">
        <f t="shared" si="0"/>
        <v>735</v>
      </c>
      <c r="D33" s="25"/>
      <c r="E33" s="26">
        <f t="shared" si="1"/>
        <v>0</v>
      </c>
      <c r="F33" s="26">
        <f t="shared" si="2"/>
        <v>0</v>
      </c>
      <c r="G33" s="24">
        <f t="shared" si="3"/>
        <v>87</v>
      </c>
      <c r="H33" s="24">
        <f t="shared" si="4"/>
        <v>320</v>
      </c>
      <c r="I33" s="24">
        <f t="shared" si="5"/>
        <v>328</v>
      </c>
      <c r="J33" s="24">
        <f t="shared" si="6"/>
        <v>0</v>
      </c>
      <c r="K33" s="24">
        <f t="shared" si="7"/>
        <v>0</v>
      </c>
      <c r="L33" s="24">
        <f t="shared" si="8"/>
        <v>0</v>
      </c>
      <c r="M33" s="24">
        <f t="shared" si="9"/>
        <v>0</v>
      </c>
    </row>
    <row r="34" spans="1:13" ht="12.75">
      <c r="A34" s="28">
        <v>30</v>
      </c>
      <c r="B34" s="1" t="s">
        <v>144</v>
      </c>
      <c r="C34" s="13">
        <f t="shared" si="0"/>
        <v>729</v>
      </c>
      <c r="D34" s="60"/>
      <c r="E34" s="26">
        <f t="shared" si="1"/>
        <v>133</v>
      </c>
      <c r="F34" s="26">
        <f t="shared" si="2"/>
        <v>151</v>
      </c>
      <c r="G34" s="24">
        <f t="shared" si="3"/>
        <v>246</v>
      </c>
      <c r="H34" s="24">
        <f t="shared" si="4"/>
        <v>199</v>
      </c>
      <c r="I34" s="24">
        <f t="shared" si="5"/>
        <v>0</v>
      </c>
      <c r="J34" s="24">
        <f t="shared" si="6"/>
        <v>0</v>
      </c>
      <c r="K34" s="24">
        <f t="shared" si="7"/>
        <v>0</v>
      </c>
      <c r="L34" s="24">
        <f t="shared" si="8"/>
        <v>0</v>
      </c>
      <c r="M34" s="24">
        <f t="shared" si="9"/>
        <v>0</v>
      </c>
    </row>
    <row r="35" spans="1:13" ht="12.75">
      <c r="A35" s="28">
        <v>31</v>
      </c>
      <c r="B35" s="1" t="s">
        <v>182</v>
      </c>
      <c r="C35" s="13">
        <f t="shared" si="0"/>
        <v>672</v>
      </c>
      <c r="D35" s="60"/>
      <c r="E35" s="26">
        <f t="shared" si="1"/>
        <v>56</v>
      </c>
      <c r="F35" s="26">
        <f t="shared" si="2"/>
        <v>0</v>
      </c>
      <c r="G35" s="24">
        <f t="shared" si="3"/>
        <v>24</v>
      </c>
      <c r="H35" s="24">
        <f t="shared" si="4"/>
        <v>82</v>
      </c>
      <c r="I35" s="24">
        <f t="shared" si="5"/>
        <v>0</v>
      </c>
      <c r="J35" s="24">
        <f t="shared" si="6"/>
        <v>0</v>
      </c>
      <c r="K35" s="24">
        <f t="shared" si="7"/>
        <v>0</v>
      </c>
      <c r="L35" s="24">
        <f t="shared" si="8"/>
        <v>510</v>
      </c>
      <c r="M35" s="24">
        <f t="shared" si="9"/>
        <v>0</v>
      </c>
    </row>
    <row r="36" spans="1:13" ht="12.75">
      <c r="A36" s="28">
        <v>32</v>
      </c>
      <c r="B36" s="1" t="s">
        <v>615</v>
      </c>
      <c r="C36" s="13">
        <f aca="true" t="shared" si="10" ref="C36:C67">SUM(D36:M36)</f>
        <v>662</v>
      </c>
      <c r="D36" s="25"/>
      <c r="E36" s="26">
        <f t="shared" si="1"/>
        <v>0</v>
      </c>
      <c r="F36" s="26">
        <f t="shared" si="2"/>
        <v>0</v>
      </c>
      <c r="G36" s="24">
        <f t="shared" si="3"/>
        <v>0</v>
      </c>
      <c r="H36" s="24">
        <f t="shared" si="4"/>
        <v>317</v>
      </c>
      <c r="I36" s="24">
        <f t="shared" si="5"/>
        <v>261</v>
      </c>
      <c r="J36" s="24">
        <f t="shared" si="6"/>
        <v>84</v>
      </c>
      <c r="K36" s="24">
        <f t="shared" si="7"/>
        <v>0</v>
      </c>
      <c r="L36" s="24">
        <f t="shared" si="8"/>
        <v>0</v>
      </c>
      <c r="M36" s="24">
        <f t="shared" si="9"/>
        <v>0</v>
      </c>
    </row>
    <row r="37" spans="1:13" ht="12.75">
      <c r="A37" s="28">
        <v>33</v>
      </c>
      <c r="B37" s="1" t="s">
        <v>80</v>
      </c>
      <c r="C37" s="13">
        <f t="shared" si="10"/>
        <v>620</v>
      </c>
      <c r="D37" s="25"/>
      <c r="E37" s="26">
        <f aca="true" t="shared" si="11" ref="E37:E68">IF(ISNA(VLOOKUP(B37,STF,2,FALSE))=TRUE,0,VLOOKUP(B37,STF,2,FALSE))</f>
        <v>465</v>
      </c>
      <c r="F37" s="26">
        <f aca="true" t="shared" si="12" ref="F37:F68">IF(ISNA(VLOOKUP(B37,SFTRE,2,FALSE))=TRUE,0,VLOOKUP(B37,SFTRE,2,FALSE))</f>
        <v>0</v>
      </c>
      <c r="G37" s="24">
        <f aca="true" t="shared" si="13" ref="G37:G68">IF(ISNA(VLOOKUP(B37,SFQUA,2,FALSE))=TRUE,0,VLOOKUP(B37,SFQUA,2,FALSE))</f>
        <v>155</v>
      </c>
      <c r="H37" s="24">
        <f aca="true" t="shared" si="14" ref="H37:H68">IF(ISNA(VLOOKUP(B37,SFQUACI,2,FALSE))=TRUE,0,VLOOKUP(B37,SFQUACI,2,FALSE))</f>
        <v>0</v>
      </c>
      <c r="I37" s="24">
        <f aca="true" t="shared" si="15" ref="I37:I68">IF(ISNA(VLOOKUP(B37,SFCI,2,FALSE))=TRUE,0,VLOOKUP(B37,SFCI,2,FALSE))</f>
        <v>0</v>
      </c>
      <c r="J37" s="24">
        <f aca="true" t="shared" si="16" ref="J37:J68">IF(ISNA(VLOOKUP(B37,SFCICI,2,FALSE))=TRUE,0,VLOOKUP(B37,SFCICI,2,FALSE))</f>
        <v>0</v>
      </c>
      <c r="K37" s="24">
        <f aca="true" t="shared" si="17" ref="K37:K68">IF(ISNA(VLOOKUP(B37,SFSE,2,FALSE))=TRUE,0,VLOOKUP(B37,SFSE,2,FALSE))</f>
        <v>0</v>
      </c>
      <c r="L37" s="24">
        <f aca="true" t="shared" si="18" ref="L37:L68">IF(ISNA(VLOOKUP(B37,SFSECI,2,FALSE))=TRUE,0,VLOOKUP(B37,SFSECI,2,FALSE))</f>
        <v>0</v>
      </c>
      <c r="M37" s="24">
        <f aca="true" t="shared" si="19" ref="M37:M68">IF(ISNA(VLOOKUP(B37,sfset,2,FALSE))=TRUE,0,VLOOKUP(B37,sfset,2,FALSE))</f>
        <v>0</v>
      </c>
    </row>
    <row r="38" spans="1:13" ht="12.75">
      <c r="A38" s="28">
        <v>34</v>
      </c>
      <c r="B38" s="1" t="s">
        <v>856</v>
      </c>
      <c r="C38" s="13">
        <f t="shared" si="10"/>
        <v>591</v>
      </c>
      <c r="D38" s="25"/>
      <c r="E38" s="26">
        <f t="shared" si="11"/>
        <v>0</v>
      </c>
      <c r="F38" s="26">
        <f t="shared" si="12"/>
        <v>0</v>
      </c>
      <c r="G38" s="24">
        <f t="shared" si="13"/>
        <v>0</v>
      </c>
      <c r="H38" s="24">
        <f t="shared" si="14"/>
        <v>0</v>
      </c>
      <c r="I38" s="24">
        <f t="shared" si="15"/>
        <v>0</v>
      </c>
      <c r="J38" s="24">
        <f t="shared" si="16"/>
        <v>0</v>
      </c>
      <c r="K38" s="24">
        <f t="shared" si="17"/>
        <v>591</v>
      </c>
      <c r="L38" s="24">
        <f t="shared" si="18"/>
        <v>0</v>
      </c>
      <c r="M38" s="24">
        <f t="shared" si="19"/>
        <v>0</v>
      </c>
    </row>
    <row r="39" spans="1:13" ht="12.75">
      <c r="A39" s="28">
        <v>35</v>
      </c>
      <c r="B39" s="1" t="s">
        <v>318</v>
      </c>
      <c r="C39" s="13">
        <f t="shared" si="10"/>
        <v>575</v>
      </c>
      <c r="D39" s="60"/>
      <c r="E39" s="26">
        <f t="shared" si="11"/>
        <v>0</v>
      </c>
      <c r="F39" s="26">
        <f t="shared" si="12"/>
        <v>100</v>
      </c>
      <c r="G39" s="24">
        <f t="shared" si="13"/>
        <v>193</v>
      </c>
      <c r="H39" s="24">
        <f t="shared" si="14"/>
        <v>143</v>
      </c>
      <c r="I39" s="24">
        <f t="shared" si="15"/>
        <v>56</v>
      </c>
      <c r="J39" s="24">
        <f t="shared" si="16"/>
        <v>83</v>
      </c>
      <c r="K39" s="24">
        <f t="shared" si="17"/>
        <v>0</v>
      </c>
      <c r="L39" s="24">
        <f t="shared" si="18"/>
        <v>0</v>
      </c>
      <c r="M39" s="24">
        <f t="shared" si="19"/>
        <v>0</v>
      </c>
    </row>
    <row r="40" spans="1:13" ht="12.75">
      <c r="A40" s="28">
        <v>36</v>
      </c>
      <c r="B40" s="1" t="s">
        <v>184</v>
      </c>
      <c r="C40" s="13">
        <f t="shared" si="10"/>
        <v>554</v>
      </c>
      <c r="D40" s="25"/>
      <c r="E40" s="26">
        <f t="shared" si="11"/>
        <v>93</v>
      </c>
      <c r="F40" s="26">
        <f t="shared" si="12"/>
        <v>0</v>
      </c>
      <c r="G40" s="24">
        <f t="shared" si="13"/>
        <v>461</v>
      </c>
      <c r="H40" s="24">
        <f t="shared" si="14"/>
        <v>0</v>
      </c>
      <c r="I40" s="24">
        <f t="shared" si="15"/>
        <v>0</v>
      </c>
      <c r="J40" s="24">
        <f t="shared" si="16"/>
        <v>0</v>
      </c>
      <c r="K40" s="24">
        <f t="shared" si="17"/>
        <v>0</v>
      </c>
      <c r="L40" s="24">
        <f t="shared" si="18"/>
        <v>0</v>
      </c>
      <c r="M40" s="24">
        <f t="shared" si="19"/>
        <v>0</v>
      </c>
    </row>
    <row r="41" spans="1:13" ht="12.75">
      <c r="A41" s="28">
        <v>37</v>
      </c>
      <c r="B41" s="1" t="s">
        <v>727</v>
      </c>
      <c r="C41" s="13">
        <f t="shared" si="10"/>
        <v>515</v>
      </c>
      <c r="D41" s="25"/>
      <c r="E41" s="26">
        <f t="shared" si="11"/>
        <v>0</v>
      </c>
      <c r="F41" s="26">
        <f t="shared" si="12"/>
        <v>0</v>
      </c>
      <c r="G41" s="24">
        <f t="shared" si="13"/>
        <v>0</v>
      </c>
      <c r="H41" s="24">
        <f t="shared" si="14"/>
        <v>0</v>
      </c>
      <c r="I41" s="24">
        <f t="shared" si="15"/>
        <v>515</v>
      </c>
      <c r="J41" s="24">
        <f t="shared" si="16"/>
        <v>0</v>
      </c>
      <c r="K41" s="24">
        <f t="shared" si="17"/>
        <v>0</v>
      </c>
      <c r="L41" s="24">
        <f t="shared" si="18"/>
        <v>0</v>
      </c>
      <c r="M41" s="24">
        <f t="shared" si="19"/>
        <v>0</v>
      </c>
    </row>
    <row r="42" spans="1:13" ht="12.75">
      <c r="A42" s="28">
        <v>38</v>
      </c>
      <c r="B42" s="1" t="s">
        <v>128</v>
      </c>
      <c r="C42" s="13">
        <f t="shared" si="10"/>
        <v>503</v>
      </c>
      <c r="D42" s="25"/>
      <c r="E42" s="26">
        <f t="shared" si="11"/>
        <v>207</v>
      </c>
      <c r="F42" s="26">
        <f t="shared" si="12"/>
        <v>0</v>
      </c>
      <c r="G42" s="24">
        <f t="shared" si="13"/>
        <v>296</v>
      </c>
      <c r="H42" s="24">
        <f t="shared" si="14"/>
        <v>0</v>
      </c>
      <c r="I42" s="24">
        <f t="shared" si="15"/>
        <v>0</v>
      </c>
      <c r="J42" s="24">
        <f t="shared" si="16"/>
        <v>0</v>
      </c>
      <c r="K42" s="24">
        <f t="shared" si="17"/>
        <v>0</v>
      </c>
      <c r="L42" s="24">
        <f t="shared" si="18"/>
        <v>0</v>
      </c>
      <c r="M42" s="24">
        <f t="shared" si="19"/>
        <v>0</v>
      </c>
    </row>
    <row r="43" spans="1:13" ht="12.75">
      <c r="A43" s="28">
        <v>39</v>
      </c>
      <c r="B43" s="1" t="s">
        <v>759</v>
      </c>
      <c r="C43" s="13">
        <f t="shared" si="10"/>
        <v>446</v>
      </c>
      <c r="D43" s="25"/>
      <c r="E43" s="26">
        <f t="shared" si="11"/>
        <v>0</v>
      </c>
      <c r="F43" s="26">
        <f t="shared" si="12"/>
        <v>0</v>
      </c>
      <c r="G43" s="24">
        <f t="shared" si="13"/>
        <v>0</v>
      </c>
      <c r="H43" s="24">
        <f t="shared" si="14"/>
        <v>0</v>
      </c>
      <c r="I43" s="24">
        <f t="shared" si="15"/>
        <v>123</v>
      </c>
      <c r="J43" s="24">
        <f t="shared" si="16"/>
        <v>153</v>
      </c>
      <c r="K43" s="24">
        <f t="shared" si="17"/>
        <v>0</v>
      </c>
      <c r="L43" s="24">
        <f t="shared" si="18"/>
        <v>170</v>
      </c>
      <c r="M43" s="24">
        <f t="shared" si="19"/>
        <v>0</v>
      </c>
    </row>
    <row r="44" spans="1:13" ht="12.75">
      <c r="A44" s="28">
        <v>40</v>
      </c>
      <c r="B44" s="1" t="s">
        <v>296</v>
      </c>
      <c r="C44" s="13">
        <f t="shared" si="10"/>
        <v>446</v>
      </c>
      <c r="D44" s="60"/>
      <c r="E44" s="26">
        <f t="shared" si="11"/>
        <v>0</v>
      </c>
      <c r="F44" s="26">
        <f t="shared" si="12"/>
        <v>257</v>
      </c>
      <c r="G44" s="24">
        <f t="shared" si="13"/>
        <v>135</v>
      </c>
      <c r="H44" s="24">
        <f t="shared" si="14"/>
        <v>54</v>
      </c>
      <c r="I44" s="24">
        <f t="shared" si="15"/>
        <v>0</v>
      </c>
      <c r="J44" s="24">
        <f t="shared" si="16"/>
        <v>0</v>
      </c>
      <c r="K44" s="24">
        <f t="shared" si="17"/>
        <v>0</v>
      </c>
      <c r="L44" s="24">
        <f t="shared" si="18"/>
        <v>0</v>
      </c>
      <c r="M44" s="24">
        <f t="shared" si="19"/>
        <v>0</v>
      </c>
    </row>
    <row r="45" spans="1:13" ht="12.75">
      <c r="A45" s="28">
        <v>41</v>
      </c>
      <c r="B45" s="1" t="s">
        <v>148</v>
      </c>
      <c r="C45" s="13">
        <f t="shared" si="10"/>
        <v>433</v>
      </c>
      <c r="D45" s="25"/>
      <c r="E45" s="26">
        <f t="shared" si="11"/>
        <v>150</v>
      </c>
      <c r="F45" s="26">
        <f t="shared" si="12"/>
        <v>141</v>
      </c>
      <c r="G45" s="24">
        <f t="shared" si="13"/>
        <v>142</v>
      </c>
      <c r="H45" s="24">
        <f t="shared" si="14"/>
        <v>0</v>
      </c>
      <c r="I45" s="24">
        <f t="shared" si="15"/>
        <v>0</v>
      </c>
      <c r="J45" s="24">
        <f t="shared" si="16"/>
        <v>0</v>
      </c>
      <c r="K45" s="24">
        <f t="shared" si="17"/>
        <v>0</v>
      </c>
      <c r="L45" s="24">
        <f t="shared" si="18"/>
        <v>0</v>
      </c>
      <c r="M45" s="24">
        <f t="shared" si="19"/>
        <v>0</v>
      </c>
    </row>
    <row r="46" spans="1:13" ht="12.75">
      <c r="A46" s="28">
        <v>42</v>
      </c>
      <c r="B46" s="1" t="s">
        <v>436</v>
      </c>
      <c r="C46" s="13">
        <f t="shared" si="10"/>
        <v>370</v>
      </c>
      <c r="D46" s="60"/>
      <c r="E46" s="26">
        <f t="shared" si="11"/>
        <v>0</v>
      </c>
      <c r="F46" s="26">
        <f t="shared" si="12"/>
        <v>0</v>
      </c>
      <c r="G46" s="24">
        <f t="shared" si="13"/>
        <v>343</v>
      </c>
      <c r="H46" s="24">
        <f t="shared" si="14"/>
        <v>27</v>
      </c>
      <c r="I46" s="24">
        <f t="shared" si="15"/>
        <v>0</v>
      </c>
      <c r="J46" s="24">
        <f t="shared" si="16"/>
        <v>0</v>
      </c>
      <c r="K46" s="24">
        <f t="shared" si="17"/>
        <v>0</v>
      </c>
      <c r="L46" s="24">
        <f t="shared" si="18"/>
        <v>0</v>
      </c>
      <c r="M46" s="24">
        <f t="shared" si="19"/>
        <v>0</v>
      </c>
    </row>
    <row r="47" spans="1:13" ht="12.75">
      <c r="A47" s="28">
        <v>43</v>
      </c>
      <c r="B47" s="1" t="s">
        <v>161</v>
      </c>
      <c r="C47" s="13">
        <f t="shared" si="10"/>
        <v>359</v>
      </c>
      <c r="D47" s="60"/>
      <c r="E47" s="26">
        <f t="shared" si="11"/>
        <v>108</v>
      </c>
      <c r="F47" s="26">
        <f t="shared" si="12"/>
        <v>138</v>
      </c>
      <c r="G47" s="24">
        <f t="shared" si="13"/>
        <v>11</v>
      </c>
      <c r="H47" s="24">
        <f t="shared" si="14"/>
        <v>0</v>
      </c>
      <c r="I47" s="24">
        <f t="shared" si="15"/>
        <v>45</v>
      </c>
      <c r="J47" s="24">
        <f t="shared" si="16"/>
        <v>57</v>
      </c>
      <c r="K47" s="24">
        <f t="shared" si="17"/>
        <v>0</v>
      </c>
      <c r="L47" s="24">
        <f t="shared" si="18"/>
        <v>0</v>
      </c>
      <c r="M47" s="24">
        <f t="shared" si="19"/>
        <v>0</v>
      </c>
    </row>
    <row r="48" spans="1:13" ht="12.75">
      <c r="A48" s="28">
        <v>44</v>
      </c>
      <c r="B48" s="1" t="s">
        <v>253</v>
      </c>
      <c r="C48" s="13">
        <f t="shared" si="10"/>
        <v>349</v>
      </c>
      <c r="D48" s="25"/>
      <c r="E48" s="26">
        <f t="shared" si="11"/>
        <v>14</v>
      </c>
      <c r="F48" s="26">
        <f t="shared" si="12"/>
        <v>0</v>
      </c>
      <c r="G48" s="24">
        <f t="shared" si="13"/>
        <v>190</v>
      </c>
      <c r="H48" s="24">
        <f t="shared" si="14"/>
        <v>47</v>
      </c>
      <c r="I48" s="24">
        <f t="shared" si="15"/>
        <v>98</v>
      </c>
      <c r="J48" s="24">
        <f t="shared" si="16"/>
        <v>0</v>
      </c>
      <c r="K48" s="24">
        <f t="shared" si="17"/>
        <v>0</v>
      </c>
      <c r="L48" s="24">
        <f t="shared" si="18"/>
        <v>0</v>
      </c>
      <c r="M48" s="24">
        <f t="shared" si="19"/>
        <v>0</v>
      </c>
    </row>
    <row r="49" spans="1:13" ht="12.75">
      <c r="A49" s="28">
        <v>45</v>
      </c>
      <c r="B49" s="1" t="s">
        <v>132</v>
      </c>
      <c r="C49" s="13">
        <f t="shared" si="10"/>
        <v>333</v>
      </c>
      <c r="D49" s="25"/>
      <c r="E49" s="26">
        <f t="shared" si="11"/>
        <v>160</v>
      </c>
      <c r="F49" s="26">
        <f t="shared" si="12"/>
        <v>16</v>
      </c>
      <c r="G49" s="24">
        <f t="shared" si="13"/>
        <v>25</v>
      </c>
      <c r="H49" s="24">
        <f t="shared" si="14"/>
        <v>0</v>
      </c>
      <c r="I49" s="24">
        <f t="shared" si="15"/>
        <v>132</v>
      </c>
      <c r="J49" s="24">
        <f t="shared" si="16"/>
        <v>0</v>
      </c>
      <c r="K49" s="24">
        <f t="shared" si="17"/>
        <v>0</v>
      </c>
      <c r="L49" s="24">
        <f t="shared" si="18"/>
        <v>0</v>
      </c>
      <c r="M49" s="24">
        <f t="shared" si="19"/>
        <v>0</v>
      </c>
    </row>
    <row r="50" spans="1:13" ht="12.75">
      <c r="A50" s="28">
        <v>46</v>
      </c>
      <c r="B50" s="1" t="s">
        <v>466</v>
      </c>
      <c r="C50" s="13">
        <f t="shared" si="10"/>
        <v>331</v>
      </c>
      <c r="D50" s="25"/>
      <c r="E50" s="26">
        <f t="shared" si="11"/>
        <v>0</v>
      </c>
      <c r="F50" s="26">
        <f t="shared" si="12"/>
        <v>0</v>
      </c>
      <c r="G50" s="24">
        <f t="shared" si="13"/>
        <v>76</v>
      </c>
      <c r="H50" s="24">
        <f t="shared" si="14"/>
        <v>75</v>
      </c>
      <c r="I50" s="24">
        <f t="shared" si="15"/>
        <v>14</v>
      </c>
      <c r="J50" s="24">
        <f t="shared" si="16"/>
        <v>166</v>
      </c>
      <c r="K50" s="24">
        <f t="shared" si="17"/>
        <v>0</v>
      </c>
      <c r="L50" s="24">
        <f t="shared" si="18"/>
        <v>0</v>
      </c>
      <c r="M50" s="24">
        <f t="shared" si="19"/>
        <v>0</v>
      </c>
    </row>
    <row r="51" spans="1:13" ht="12.75">
      <c r="A51" s="28">
        <v>47</v>
      </c>
      <c r="B51" s="1" t="s">
        <v>550</v>
      </c>
      <c r="C51" s="13">
        <f t="shared" si="10"/>
        <v>326</v>
      </c>
      <c r="D51" s="25"/>
      <c r="E51" s="26">
        <f t="shared" si="11"/>
        <v>0</v>
      </c>
      <c r="F51" s="26">
        <f t="shared" si="12"/>
        <v>0</v>
      </c>
      <c r="G51" s="24">
        <f t="shared" si="13"/>
        <v>4</v>
      </c>
      <c r="H51" s="24">
        <f t="shared" si="14"/>
        <v>77</v>
      </c>
      <c r="I51" s="24">
        <f t="shared" si="15"/>
        <v>36</v>
      </c>
      <c r="J51" s="24">
        <f t="shared" si="16"/>
        <v>0</v>
      </c>
      <c r="K51" s="24">
        <f t="shared" si="17"/>
        <v>209</v>
      </c>
      <c r="L51" s="24">
        <f t="shared" si="18"/>
        <v>0</v>
      </c>
      <c r="M51" s="24">
        <f t="shared" si="19"/>
        <v>0</v>
      </c>
    </row>
    <row r="52" spans="1:13" ht="12.75">
      <c r="A52" s="28">
        <v>48</v>
      </c>
      <c r="B52" s="1" t="s">
        <v>594</v>
      </c>
      <c r="C52" s="13">
        <f t="shared" si="10"/>
        <v>326</v>
      </c>
      <c r="D52" s="25"/>
      <c r="E52" s="26">
        <f t="shared" si="11"/>
        <v>0</v>
      </c>
      <c r="F52" s="26">
        <f t="shared" si="12"/>
        <v>0</v>
      </c>
      <c r="G52" s="24">
        <f t="shared" si="13"/>
        <v>0</v>
      </c>
      <c r="H52" s="24">
        <f t="shared" si="14"/>
        <v>326</v>
      </c>
      <c r="I52" s="24">
        <f t="shared" si="15"/>
        <v>0</v>
      </c>
      <c r="J52" s="24">
        <f t="shared" si="16"/>
        <v>0</v>
      </c>
      <c r="K52" s="24">
        <f t="shared" si="17"/>
        <v>0</v>
      </c>
      <c r="L52" s="24">
        <f t="shared" si="18"/>
        <v>0</v>
      </c>
      <c r="M52" s="24">
        <f t="shared" si="19"/>
        <v>0</v>
      </c>
    </row>
    <row r="53" spans="1:13" ht="12.75">
      <c r="A53" s="28">
        <v>49</v>
      </c>
      <c r="B53" s="1" t="s">
        <v>524</v>
      </c>
      <c r="C53" s="13">
        <f t="shared" si="10"/>
        <v>321</v>
      </c>
      <c r="D53" s="60"/>
      <c r="E53" s="26">
        <f t="shared" si="11"/>
        <v>0</v>
      </c>
      <c r="F53" s="26">
        <f t="shared" si="12"/>
        <v>0</v>
      </c>
      <c r="G53" s="24">
        <f t="shared" si="13"/>
        <v>18</v>
      </c>
      <c r="H53" s="24">
        <f t="shared" si="14"/>
        <v>49</v>
      </c>
      <c r="I53" s="24">
        <f t="shared" si="15"/>
        <v>254</v>
      </c>
      <c r="J53" s="24">
        <f t="shared" si="16"/>
        <v>0</v>
      </c>
      <c r="K53" s="24">
        <f t="shared" si="17"/>
        <v>0</v>
      </c>
      <c r="L53" s="24">
        <f t="shared" si="18"/>
        <v>0</v>
      </c>
      <c r="M53" s="24">
        <f t="shared" si="19"/>
        <v>0</v>
      </c>
    </row>
    <row r="54" spans="1:13" ht="12.75">
      <c r="A54" s="28">
        <v>50</v>
      </c>
      <c r="B54" s="1" t="s">
        <v>642</v>
      </c>
      <c r="C54" s="13">
        <f t="shared" si="10"/>
        <v>304</v>
      </c>
      <c r="D54" s="25"/>
      <c r="E54" s="26">
        <f t="shared" si="11"/>
        <v>0</v>
      </c>
      <c r="F54" s="26">
        <f t="shared" si="12"/>
        <v>0</v>
      </c>
      <c r="G54" s="24">
        <f t="shared" si="13"/>
        <v>0</v>
      </c>
      <c r="H54" s="24">
        <f t="shared" si="14"/>
        <v>118</v>
      </c>
      <c r="I54" s="24">
        <f t="shared" si="15"/>
        <v>62</v>
      </c>
      <c r="J54" s="24">
        <f t="shared" si="16"/>
        <v>124</v>
      </c>
      <c r="K54" s="24">
        <f t="shared" si="17"/>
        <v>0</v>
      </c>
      <c r="L54" s="24">
        <f t="shared" si="18"/>
        <v>0</v>
      </c>
      <c r="M54" s="24">
        <f t="shared" si="19"/>
        <v>0</v>
      </c>
    </row>
    <row r="55" spans="1:13" ht="12.75">
      <c r="A55" s="28">
        <v>51</v>
      </c>
      <c r="B55" s="1" t="s">
        <v>189</v>
      </c>
      <c r="C55" s="13">
        <f t="shared" si="10"/>
        <v>264</v>
      </c>
      <c r="D55" s="60"/>
      <c r="E55" s="26">
        <f t="shared" si="11"/>
        <v>39</v>
      </c>
      <c r="F55" s="26">
        <f t="shared" si="12"/>
        <v>84</v>
      </c>
      <c r="G55" s="24">
        <f t="shared" si="13"/>
        <v>0</v>
      </c>
      <c r="H55" s="24">
        <f t="shared" si="14"/>
        <v>141</v>
      </c>
      <c r="I55" s="24">
        <f t="shared" si="15"/>
        <v>0</v>
      </c>
      <c r="J55" s="24">
        <f t="shared" si="16"/>
        <v>0</v>
      </c>
      <c r="K55" s="24">
        <f t="shared" si="17"/>
        <v>0</v>
      </c>
      <c r="L55" s="24">
        <f t="shared" si="18"/>
        <v>0</v>
      </c>
      <c r="M55" s="24">
        <f t="shared" si="19"/>
        <v>0</v>
      </c>
    </row>
    <row r="56" spans="1:13" ht="12.75">
      <c r="A56" s="28">
        <v>52</v>
      </c>
      <c r="B56" s="1" t="s">
        <v>178</v>
      </c>
      <c r="C56" s="13">
        <f t="shared" si="10"/>
        <v>261</v>
      </c>
      <c r="D56" s="60"/>
      <c r="E56" s="26">
        <f t="shared" si="11"/>
        <v>117</v>
      </c>
      <c r="F56" s="26">
        <f t="shared" si="12"/>
        <v>107</v>
      </c>
      <c r="G56" s="24">
        <f t="shared" si="13"/>
        <v>0</v>
      </c>
      <c r="H56" s="24">
        <f t="shared" si="14"/>
        <v>13</v>
      </c>
      <c r="I56" s="24">
        <f t="shared" si="15"/>
        <v>24</v>
      </c>
      <c r="J56" s="24">
        <f t="shared" si="16"/>
        <v>0</v>
      </c>
      <c r="K56" s="24">
        <f t="shared" si="17"/>
        <v>0</v>
      </c>
      <c r="L56" s="24">
        <f t="shared" si="18"/>
        <v>0</v>
      </c>
      <c r="M56" s="24">
        <f t="shared" si="19"/>
        <v>0</v>
      </c>
    </row>
    <row r="57" spans="1:13" ht="12.75">
      <c r="A57" s="28">
        <v>53</v>
      </c>
      <c r="B57" s="1" t="s">
        <v>219</v>
      </c>
      <c r="C57" s="13">
        <f t="shared" si="10"/>
        <v>234</v>
      </c>
      <c r="D57" s="25"/>
      <c r="E57" s="26">
        <f t="shared" si="11"/>
        <v>43</v>
      </c>
      <c r="F57" s="26">
        <f t="shared" si="12"/>
        <v>0</v>
      </c>
      <c r="G57" s="24">
        <f t="shared" si="13"/>
        <v>93</v>
      </c>
      <c r="H57" s="24">
        <f t="shared" si="14"/>
        <v>28</v>
      </c>
      <c r="I57" s="24">
        <f t="shared" si="15"/>
        <v>2</v>
      </c>
      <c r="J57" s="24">
        <f t="shared" si="16"/>
        <v>68</v>
      </c>
      <c r="K57" s="24">
        <f t="shared" si="17"/>
        <v>0</v>
      </c>
      <c r="L57" s="24">
        <f t="shared" si="18"/>
        <v>0</v>
      </c>
      <c r="M57" s="24">
        <f t="shared" si="19"/>
        <v>0</v>
      </c>
    </row>
    <row r="58" spans="1:13" ht="12.75">
      <c r="A58" s="28">
        <v>54</v>
      </c>
      <c r="B58" s="1" t="s">
        <v>310</v>
      </c>
      <c r="C58" s="13">
        <f t="shared" si="10"/>
        <v>233</v>
      </c>
      <c r="D58" s="25"/>
      <c r="E58" s="26">
        <f t="shared" si="11"/>
        <v>0</v>
      </c>
      <c r="F58" s="26">
        <f t="shared" si="12"/>
        <v>188</v>
      </c>
      <c r="G58" s="24">
        <f t="shared" si="13"/>
        <v>25</v>
      </c>
      <c r="H58" s="24">
        <f t="shared" si="14"/>
        <v>20</v>
      </c>
      <c r="I58" s="24">
        <f t="shared" si="15"/>
        <v>0</v>
      </c>
      <c r="J58" s="24">
        <f t="shared" si="16"/>
        <v>0</v>
      </c>
      <c r="K58" s="24">
        <f t="shared" si="17"/>
        <v>0</v>
      </c>
      <c r="L58" s="24">
        <f t="shared" si="18"/>
        <v>0</v>
      </c>
      <c r="M58" s="24">
        <f t="shared" si="19"/>
        <v>0</v>
      </c>
    </row>
    <row r="59" spans="1:13" ht="12.75">
      <c r="A59" s="28">
        <v>55</v>
      </c>
      <c r="B59" s="1" t="s">
        <v>221</v>
      </c>
      <c r="C59" s="13">
        <f t="shared" si="10"/>
        <v>221</v>
      </c>
      <c r="D59" s="60"/>
      <c r="E59" s="26">
        <f t="shared" si="11"/>
        <v>23</v>
      </c>
      <c r="F59" s="26">
        <f t="shared" si="12"/>
        <v>102</v>
      </c>
      <c r="G59" s="24">
        <f t="shared" si="13"/>
        <v>0</v>
      </c>
      <c r="H59" s="24">
        <f t="shared" si="14"/>
        <v>96</v>
      </c>
      <c r="I59" s="24">
        <f t="shared" si="15"/>
        <v>0</v>
      </c>
      <c r="J59" s="24">
        <f t="shared" si="16"/>
        <v>0</v>
      </c>
      <c r="K59" s="24">
        <f t="shared" si="17"/>
        <v>0</v>
      </c>
      <c r="L59" s="24">
        <f t="shared" si="18"/>
        <v>0</v>
      </c>
      <c r="M59" s="24">
        <f t="shared" si="19"/>
        <v>0</v>
      </c>
    </row>
    <row r="60" spans="1:13" ht="12.75">
      <c r="A60" s="28">
        <v>56</v>
      </c>
      <c r="B60" s="1" t="s">
        <v>370</v>
      </c>
      <c r="C60" s="13">
        <f t="shared" si="10"/>
        <v>216</v>
      </c>
      <c r="D60" s="25"/>
      <c r="E60" s="26">
        <f t="shared" si="11"/>
        <v>0</v>
      </c>
      <c r="F60" s="26">
        <f t="shared" si="12"/>
        <v>29</v>
      </c>
      <c r="G60" s="24">
        <f t="shared" si="13"/>
        <v>110</v>
      </c>
      <c r="H60" s="24">
        <f t="shared" si="14"/>
        <v>23</v>
      </c>
      <c r="I60" s="24">
        <f t="shared" si="15"/>
        <v>0</v>
      </c>
      <c r="J60" s="24">
        <f t="shared" si="16"/>
        <v>54</v>
      </c>
      <c r="K60" s="24">
        <f t="shared" si="17"/>
        <v>0</v>
      </c>
      <c r="L60" s="24">
        <f t="shared" si="18"/>
        <v>0</v>
      </c>
      <c r="M60" s="24">
        <f t="shared" si="19"/>
        <v>0</v>
      </c>
    </row>
    <row r="61" spans="1:13" ht="12.75">
      <c r="A61" s="28">
        <v>57</v>
      </c>
      <c r="B61" s="1" t="s">
        <v>294</v>
      </c>
      <c r="C61" s="13">
        <f t="shared" si="10"/>
        <v>210</v>
      </c>
      <c r="D61" s="60"/>
      <c r="E61" s="26">
        <f t="shared" si="11"/>
        <v>0</v>
      </c>
      <c r="F61" s="26">
        <f t="shared" si="12"/>
        <v>181</v>
      </c>
      <c r="G61" s="24">
        <f t="shared" si="13"/>
        <v>0</v>
      </c>
      <c r="H61" s="24">
        <f t="shared" si="14"/>
        <v>0</v>
      </c>
      <c r="I61" s="24">
        <f t="shared" si="15"/>
        <v>29</v>
      </c>
      <c r="J61" s="24">
        <f t="shared" si="16"/>
        <v>0</v>
      </c>
      <c r="K61" s="24">
        <f t="shared" si="17"/>
        <v>0</v>
      </c>
      <c r="L61" s="24">
        <f t="shared" si="18"/>
        <v>0</v>
      </c>
      <c r="M61" s="24">
        <f t="shared" si="19"/>
        <v>0</v>
      </c>
    </row>
    <row r="62" spans="1:13" ht="12.75">
      <c r="A62" s="28">
        <v>58</v>
      </c>
      <c r="B62" s="1" t="s">
        <v>315</v>
      </c>
      <c r="C62" s="13">
        <f t="shared" si="10"/>
        <v>209</v>
      </c>
      <c r="D62" s="60"/>
      <c r="E62" s="26">
        <f t="shared" si="11"/>
        <v>18</v>
      </c>
      <c r="F62" s="26">
        <f t="shared" si="12"/>
        <v>80</v>
      </c>
      <c r="G62" s="24">
        <f t="shared" si="13"/>
        <v>31</v>
      </c>
      <c r="H62" s="24">
        <f t="shared" si="14"/>
        <v>0</v>
      </c>
      <c r="I62" s="24">
        <f t="shared" si="15"/>
        <v>80</v>
      </c>
      <c r="J62" s="24">
        <f t="shared" si="16"/>
        <v>0</v>
      </c>
      <c r="K62" s="24">
        <f t="shared" si="17"/>
        <v>0</v>
      </c>
      <c r="L62" s="24">
        <f t="shared" si="18"/>
        <v>0</v>
      </c>
      <c r="M62" s="24">
        <f t="shared" si="19"/>
        <v>0</v>
      </c>
    </row>
    <row r="63" spans="1:13" ht="12.75">
      <c r="A63" s="28">
        <v>59</v>
      </c>
      <c r="B63" s="1" t="s">
        <v>380</v>
      </c>
      <c r="C63" s="13">
        <f t="shared" si="10"/>
        <v>209</v>
      </c>
      <c r="D63" s="25"/>
      <c r="E63" s="26">
        <f t="shared" si="11"/>
        <v>0</v>
      </c>
      <c r="F63" s="26">
        <f t="shared" si="12"/>
        <v>6</v>
      </c>
      <c r="G63" s="24">
        <f t="shared" si="13"/>
        <v>170</v>
      </c>
      <c r="H63" s="24">
        <f t="shared" si="14"/>
        <v>33</v>
      </c>
      <c r="I63" s="24">
        <f t="shared" si="15"/>
        <v>0</v>
      </c>
      <c r="J63" s="24">
        <f t="shared" si="16"/>
        <v>0</v>
      </c>
      <c r="K63" s="24">
        <f t="shared" si="17"/>
        <v>0</v>
      </c>
      <c r="L63" s="24">
        <f t="shared" si="18"/>
        <v>0</v>
      </c>
      <c r="M63" s="24">
        <f t="shared" si="19"/>
        <v>0</v>
      </c>
    </row>
    <row r="64" spans="1:13" ht="12.75">
      <c r="A64" s="28">
        <v>60</v>
      </c>
      <c r="B64" s="1" t="s">
        <v>146</v>
      </c>
      <c r="C64" s="13">
        <f t="shared" si="10"/>
        <v>201</v>
      </c>
      <c r="D64" s="25"/>
      <c r="E64" s="26">
        <f t="shared" si="11"/>
        <v>130</v>
      </c>
      <c r="F64" s="26">
        <f t="shared" si="12"/>
        <v>0</v>
      </c>
      <c r="G64" s="24">
        <f t="shared" si="13"/>
        <v>39</v>
      </c>
      <c r="H64" s="24">
        <f t="shared" si="14"/>
        <v>32</v>
      </c>
      <c r="I64" s="24">
        <f t="shared" si="15"/>
        <v>0</v>
      </c>
      <c r="J64" s="24">
        <f t="shared" si="16"/>
        <v>0</v>
      </c>
      <c r="K64" s="24">
        <f t="shared" si="17"/>
        <v>0</v>
      </c>
      <c r="L64" s="24">
        <f t="shared" si="18"/>
        <v>0</v>
      </c>
      <c r="M64" s="24">
        <f t="shared" si="19"/>
        <v>0</v>
      </c>
    </row>
    <row r="65" spans="1:13" ht="12.75">
      <c r="A65" s="28">
        <v>61</v>
      </c>
      <c r="B65" s="1" t="s">
        <v>702</v>
      </c>
      <c r="C65" s="13">
        <f t="shared" si="10"/>
        <v>199</v>
      </c>
      <c r="D65" s="60"/>
      <c r="E65" s="26">
        <f t="shared" si="11"/>
        <v>0</v>
      </c>
      <c r="F65" s="26">
        <f t="shared" si="12"/>
        <v>0</v>
      </c>
      <c r="G65" s="24">
        <f t="shared" si="13"/>
        <v>0</v>
      </c>
      <c r="H65" s="24">
        <f t="shared" si="14"/>
        <v>18</v>
      </c>
      <c r="I65" s="24">
        <f t="shared" si="15"/>
        <v>164</v>
      </c>
      <c r="J65" s="24">
        <f t="shared" si="16"/>
        <v>17</v>
      </c>
      <c r="K65" s="24">
        <f t="shared" si="17"/>
        <v>0</v>
      </c>
      <c r="L65" s="24">
        <f t="shared" si="18"/>
        <v>0</v>
      </c>
      <c r="M65" s="24">
        <f t="shared" si="19"/>
        <v>0</v>
      </c>
    </row>
    <row r="66" spans="1:13" ht="12.75">
      <c r="A66" s="28">
        <v>62</v>
      </c>
      <c r="B66" s="1" t="s">
        <v>301</v>
      </c>
      <c r="C66" s="13">
        <f t="shared" si="10"/>
        <v>193</v>
      </c>
      <c r="D66" s="60"/>
      <c r="E66" s="26">
        <f t="shared" si="11"/>
        <v>0</v>
      </c>
      <c r="F66" s="26">
        <f t="shared" si="12"/>
        <v>108</v>
      </c>
      <c r="G66" s="24">
        <f t="shared" si="13"/>
        <v>0</v>
      </c>
      <c r="H66" s="24">
        <f t="shared" si="14"/>
        <v>0</v>
      </c>
      <c r="I66" s="24">
        <f t="shared" si="15"/>
        <v>0</v>
      </c>
      <c r="J66" s="24">
        <f t="shared" si="16"/>
        <v>0</v>
      </c>
      <c r="K66" s="24">
        <f t="shared" si="17"/>
        <v>85</v>
      </c>
      <c r="L66" s="24">
        <f t="shared" si="18"/>
        <v>0</v>
      </c>
      <c r="M66" s="24">
        <f t="shared" si="19"/>
        <v>0</v>
      </c>
    </row>
    <row r="67" spans="1:13" ht="13.5" customHeight="1">
      <c r="A67" s="28">
        <v>63</v>
      </c>
      <c r="B67" s="1" t="s">
        <v>142</v>
      </c>
      <c r="C67" s="13">
        <f t="shared" si="10"/>
        <v>192</v>
      </c>
      <c r="D67" s="60"/>
      <c r="E67" s="26">
        <f t="shared" si="11"/>
        <v>133</v>
      </c>
      <c r="F67" s="26">
        <f t="shared" si="12"/>
        <v>42</v>
      </c>
      <c r="G67" s="24">
        <f t="shared" si="13"/>
        <v>0</v>
      </c>
      <c r="H67" s="24">
        <f t="shared" si="14"/>
        <v>2</v>
      </c>
      <c r="I67" s="24">
        <f t="shared" si="15"/>
        <v>15</v>
      </c>
      <c r="J67" s="24">
        <f t="shared" si="16"/>
        <v>0</v>
      </c>
      <c r="K67" s="24">
        <f t="shared" si="17"/>
        <v>0</v>
      </c>
      <c r="L67" s="24">
        <f t="shared" si="18"/>
        <v>0</v>
      </c>
      <c r="M67" s="24">
        <f t="shared" si="19"/>
        <v>0</v>
      </c>
    </row>
    <row r="68" spans="1:13" ht="12.75">
      <c r="A68" s="28">
        <v>64</v>
      </c>
      <c r="B68" s="1" t="s">
        <v>199</v>
      </c>
      <c r="C68" s="13">
        <f aca="true" t="shared" si="20" ref="C68:C99">SUM(D68:M68)</f>
        <v>189</v>
      </c>
      <c r="D68" s="60"/>
      <c r="E68" s="26">
        <f t="shared" si="11"/>
        <v>42</v>
      </c>
      <c r="F68" s="26">
        <f t="shared" si="12"/>
        <v>106</v>
      </c>
      <c r="G68" s="24">
        <f t="shared" si="13"/>
        <v>34</v>
      </c>
      <c r="H68" s="24">
        <f t="shared" si="14"/>
        <v>7</v>
      </c>
      <c r="I68" s="24">
        <f t="shared" si="15"/>
        <v>0</v>
      </c>
      <c r="J68" s="24">
        <f t="shared" si="16"/>
        <v>0</v>
      </c>
      <c r="K68" s="24">
        <f t="shared" si="17"/>
        <v>0</v>
      </c>
      <c r="L68" s="24">
        <f t="shared" si="18"/>
        <v>0</v>
      </c>
      <c r="M68" s="24">
        <f t="shared" si="19"/>
        <v>0</v>
      </c>
    </row>
    <row r="69" spans="1:13" ht="12.75">
      <c r="A69" s="28">
        <v>65</v>
      </c>
      <c r="B69" s="1" t="s">
        <v>173</v>
      </c>
      <c r="C69" s="13">
        <f t="shared" si="20"/>
        <v>189</v>
      </c>
      <c r="D69" s="25"/>
      <c r="E69" s="26">
        <f aca="true" t="shared" si="21" ref="E69:E100">IF(ISNA(VLOOKUP(B69,STF,2,FALSE))=TRUE,0,VLOOKUP(B69,STF,2,FALSE))</f>
        <v>63</v>
      </c>
      <c r="F69" s="26">
        <f aca="true" t="shared" si="22" ref="F69:F100">IF(ISNA(VLOOKUP(B69,SFTRE,2,FALSE))=TRUE,0,VLOOKUP(B69,SFTRE,2,FALSE))</f>
        <v>52</v>
      </c>
      <c r="G69" s="24">
        <f aca="true" t="shared" si="23" ref="G69:G100">IF(ISNA(VLOOKUP(B69,SFQUA,2,FALSE))=TRUE,0,VLOOKUP(B69,SFQUA,2,FALSE))</f>
        <v>59</v>
      </c>
      <c r="H69" s="24">
        <f aca="true" t="shared" si="24" ref="H69:H100">IF(ISNA(VLOOKUP(B69,SFQUACI,2,FALSE))=TRUE,0,VLOOKUP(B69,SFQUACI,2,FALSE))</f>
        <v>15</v>
      </c>
      <c r="I69" s="24">
        <f aca="true" t="shared" si="25" ref="I69:I100">IF(ISNA(VLOOKUP(B69,SFCI,2,FALSE))=TRUE,0,VLOOKUP(B69,SFCI,2,FALSE))</f>
        <v>0</v>
      </c>
      <c r="J69" s="24">
        <f aca="true" t="shared" si="26" ref="J69:J100">IF(ISNA(VLOOKUP(B69,SFCICI,2,FALSE))=TRUE,0,VLOOKUP(B69,SFCICI,2,FALSE))</f>
        <v>0</v>
      </c>
      <c r="K69" s="24">
        <f aca="true" t="shared" si="27" ref="K69:K100">IF(ISNA(VLOOKUP(B69,SFSE,2,FALSE))=TRUE,0,VLOOKUP(B69,SFSE,2,FALSE))</f>
        <v>0</v>
      </c>
      <c r="L69" s="24">
        <f aca="true" t="shared" si="28" ref="L69:L100">IF(ISNA(VLOOKUP(B69,SFSECI,2,FALSE))=TRUE,0,VLOOKUP(B69,SFSECI,2,FALSE))</f>
        <v>0</v>
      </c>
      <c r="M69" s="24">
        <f aca="true" t="shared" si="29" ref="M69:M100">IF(ISNA(VLOOKUP(B69,sfset,2,FALSE))=TRUE,0,VLOOKUP(B69,sfset,2,FALSE))</f>
        <v>0</v>
      </c>
    </row>
    <row r="70" spans="1:13" ht="12.75">
      <c r="A70" s="28">
        <v>66</v>
      </c>
      <c r="B70" s="1" t="s">
        <v>326</v>
      </c>
      <c r="C70" s="13">
        <f t="shared" si="20"/>
        <v>180</v>
      </c>
      <c r="D70" s="60"/>
      <c r="E70" s="26">
        <f t="shared" si="21"/>
        <v>0</v>
      </c>
      <c r="F70" s="26">
        <f t="shared" si="22"/>
        <v>49</v>
      </c>
      <c r="G70" s="24">
        <f t="shared" si="23"/>
        <v>0</v>
      </c>
      <c r="H70" s="24">
        <f t="shared" si="24"/>
        <v>29</v>
      </c>
      <c r="I70" s="24">
        <f t="shared" si="25"/>
        <v>102</v>
      </c>
      <c r="J70" s="24">
        <f t="shared" si="26"/>
        <v>0</v>
      </c>
      <c r="K70" s="24">
        <f t="shared" si="27"/>
        <v>0</v>
      </c>
      <c r="L70" s="24">
        <f t="shared" si="28"/>
        <v>0</v>
      </c>
      <c r="M70" s="24">
        <f t="shared" si="29"/>
        <v>0</v>
      </c>
    </row>
    <row r="71" spans="1:13" ht="13.5" customHeight="1">
      <c r="A71" s="28">
        <v>67</v>
      </c>
      <c r="B71" s="1" t="s">
        <v>130</v>
      </c>
      <c r="C71" s="13">
        <f t="shared" si="20"/>
        <v>180</v>
      </c>
      <c r="D71" s="25"/>
      <c r="E71" s="26">
        <f t="shared" si="21"/>
        <v>150</v>
      </c>
      <c r="F71" s="26">
        <f t="shared" si="22"/>
        <v>30</v>
      </c>
      <c r="G71" s="24">
        <f t="shared" si="23"/>
        <v>0</v>
      </c>
      <c r="H71" s="24">
        <f t="shared" si="24"/>
        <v>0</v>
      </c>
      <c r="I71" s="24">
        <f t="shared" si="25"/>
        <v>0</v>
      </c>
      <c r="J71" s="24">
        <f t="shared" si="26"/>
        <v>0</v>
      </c>
      <c r="K71" s="24">
        <f t="shared" si="27"/>
        <v>0</v>
      </c>
      <c r="L71" s="24">
        <f t="shared" si="28"/>
        <v>0</v>
      </c>
      <c r="M71" s="24">
        <f t="shared" si="29"/>
        <v>0</v>
      </c>
    </row>
    <row r="72" spans="1:13" ht="12.75">
      <c r="A72" s="28">
        <v>68</v>
      </c>
      <c r="B72" s="1" t="s">
        <v>223</v>
      </c>
      <c r="C72" s="13">
        <f t="shared" si="20"/>
        <v>178</v>
      </c>
      <c r="D72" s="25"/>
      <c r="E72" s="26">
        <f t="shared" si="21"/>
        <v>23</v>
      </c>
      <c r="F72" s="26">
        <f t="shared" si="22"/>
        <v>16</v>
      </c>
      <c r="G72" s="24">
        <f t="shared" si="23"/>
        <v>0</v>
      </c>
      <c r="H72" s="24">
        <f t="shared" si="24"/>
        <v>0</v>
      </c>
      <c r="I72" s="24">
        <f t="shared" si="25"/>
        <v>0</v>
      </c>
      <c r="J72" s="24">
        <f t="shared" si="26"/>
        <v>139</v>
      </c>
      <c r="K72" s="24">
        <f t="shared" si="27"/>
        <v>0</v>
      </c>
      <c r="L72" s="24">
        <f t="shared" si="28"/>
        <v>0</v>
      </c>
      <c r="M72" s="24">
        <f t="shared" si="29"/>
        <v>0</v>
      </c>
    </row>
    <row r="73" spans="1:13" ht="12.75">
      <c r="A73" s="28">
        <v>69</v>
      </c>
      <c r="B73" s="1" t="s">
        <v>191</v>
      </c>
      <c r="C73" s="13">
        <f t="shared" si="20"/>
        <v>173</v>
      </c>
      <c r="D73" s="25"/>
      <c r="E73" s="26">
        <f t="shared" si="21"/>
        <v>78</v>
      </c>
      <c r="F73" s="26">
        <f t="shared" si="22"/>
        <v>56</v>
      </c>
      <c r="G73" s="24">
        <f t="shared" si="23"/>
        <v>11</v>
      </c>
      <c r="H73" s="24">
        <f t="shared" si="24"/>
        <v>0</v>
      </c>
      <c r="I73" s="24">
        <f t="shared" si="25"/>
        <v>28</v>
      </c>
      <c r="J73" s="24">
        <f t="shared" si="26"/>
        <v>0</v>
      </c>
      <c r="K73" s="24">
        <f t="shared" si="27"/>
        <v>0</v>
      </c>
      <c r="L73" s="24">
        <f t="shared" si="28"/>
        <v>0</v>
      </c>
      <c r="M73" s="24">
        <f t="shared" si="29"/>
        <v>0</v>
      </c>
    </row>
    <row r="74" spans="1:13" ht="12.75">
      <c r="A74" s="28">
        <v>70</v>
      </c>
      <c r="B74" s="1" t="s">
        <v>155</v>
      </c>
      <c r="C74" s="13">
        <f t="shared" si="20"/>
        <v>170</v>
      </c>
      <c r="D74" s="60"/>
      <c r="E74" s="26">
        <f t="shared" si="21"/>
        <v>80</v>
      </c>
      <c r="F74" s="26">
        <f t="shared" si="22"/>
        <v>75</v>
      </c>
      <c r="G74" s="24">
        <f t="shared" si="23"/>
        <v>0</v>
      </c>
      <c r="H74" s="24">
        <f t="shared" si="24"/>
        <v>15</v>
      </c>
      <c r="I74" s="24">
        <f t="shared" si="25"/>
        <v>0</v>
      </c>
      <c r="J74" s="24">
        <f t="shared" si="26"/>
        <v>0</v>
      </c>
      <c r="K74" s="24">
        <f t="shared" si="27"/>
        <v>0</v>
      </c>
      <c r="L74" s="24">
        <f t="shared" si="28"/>
        <v>0</v>
      </c>
      <c r="M74" s="24">
        <f t="shared" si="29"/>
        <v>0</v>
      </c>
    </row>
    <row r="75" spans="1:13" ht="12.75">
      <c r="A75" s="28">
        <v>71</v>
      </c>
      <c r="B75" s="1" t="s">
        <v>226</v>
      </c>
      <c r="C75" s="13">
        <f t="shared" si="20"/>
        <v>168</v>
      </c>
      <c r="D75" s="60"/>
      <c r="E75" s="26">
        <f t="shared" si="21"/>
        <v>41</v>
      </c>
      <c r="F75" s="26">
        <f t="shared" si="22"/>
        <v>0</v>
      </c>
      <c r="G75" s="24">
        <f t="shared" si="23"/>
        <v>0</v>
      </c>
      <c r="H75" s="24">
        <f t="shared" si="24"/>
        <v>0</v>
      </c>
      <c r="I75" s="24">
        <f t="shared" si="25"/>
        <v>0</v>
      </c>
      <c r="J75" s="24">
        <f t="shared" si="26"/>
        <v>16</v>
      </c>
      <c r="K75" s="24">
        <f t="shared" si="27"/>
        <v>57</v>
      </c>
      <c r="L75" s="24">
        <f t="shared" si="28"/>
        <v>54</v>
      </c>
      <c r="M75" s="24">
        <f t="shared" si="29"/>
        <v>0</v>
      </c>
    </row>
    <row r="76" spans="1:13" ht="12.75">
      <c r="A76" s="28">
        <v>72</v>
      </c>
      <c r="B76" s="1" t="s">
        <v>746</v>
      </c>
      <c r="C76" s="13">
        <f t="shared" si="20"/>
        <v>146</v>
      </c>
      <c r="D76" s="25"/>
      <c r="E76" s="26">
        <f t="shared" si="21"/>
        <v>0</v>
      </c>
      <c r="F76" s="26">
        <f t="shared" si="22"/>
        <v>0</v>
      </c>
      <c r="G76" s="24">
        <f t="shared" si="23"/>
        <v>0</v>
      </c>
      <c r="H76" s="24">
        <f t="shared" si="24"/>
        <v>0</v>
      </c>
      <c r="I76" s="24">
        <f t="shared" si="25"/>
        <v>146</v>
      </c>
      <c r="J76" s="24">
        <f t="shared" si="26"/>
        <v>0</v>
      </c>
      <c r="K76" s="24">
        <f t="shared" si="27"/>
        <v>0</v>
      </c>
      <c r="L76" s="24">
        <f t="shared" si="28"/>
        <v>0</v>
      </c>
      <c r="M76" s="24">
        <f t="shared" si="29"/>
        <v>0</v>
      </c>
    </row>
    <row r="77" spans="1:13" ht="12.75">
      <c r="A77" s="28">
        <v>73</v>
      </c>
      <c r="B77" s="1" t="s">
        <v>754</v>
      </c>
      <c r="C77" s="13">
        <f t="shared" si="20"/>
        <v>128</v>
      </c>
      <c r="D77" s="25"/>
      <c r="E77" s="26">
        <f t="shared" si="21"/>
        <v>0</v>
      </c>
      <c r="F77" s="26">
        <f t="shared" si="22"/>
        <v>0</v>
      </c>
      <c r="G77" s="24">
        <f t="shared" si="23"/>
        <v>0</v>
      </c>
      <c r="H77" s="24">
        <f t="shared" si="24"/>
        <v>0</v>
      </c>
      <c r="I77" s="24">
        <f t="shared" si="25"/>
        <v>128</v>
      </c>
      <c r="J77" s="24">
        <f t="shared" si="26"/>
        <v>0</v>
      </c>
      <c r="K77" s="24">
        <f t="shared" si="27"/>
        <v>0</v>
      </c>
      <c r="L77" s="24">
        <f t="shared" si="28"/>
        <v>0</v>
      </c>
      <c r="M77" s="24">
        <f t="shared" si="29"/>
        <v>0</v>
      </c>
    </row>
    <row r="78" spans="1:13" ht="12.75">
      <c r="A78" s="28">
        <v>74</v>
      </c>
      <c r="B78" s="1" t="s">
        <v>49</v>
      </c>
      <c r="C78" s="13">
        <f t="shared" si="20"/>
        <v>120</v>
      </c>
      <c r="D78" s="60"/>
      <c r="E78" s="26">
        <f t="shared" si="21"/>
        <v>120</v>
      </c>
      <c r="F78" s="26">
        <f t="shared" si="22"/>
        <v>0</v>
      </c>
      <c r="G78" s="24">
        <f t="shared" si="23"/>
        <v>0</v>
      </c>
      <c r="H78" s="24">
        <f t="shared" si="24"/>
        <v>0</v>
      </c>
      <c r="I78" s="24">
        <f t="shared" si="25"/>
        <v>0</v>
      </c>
      <c r="J78" s="24">
        <f t="shared" si="26"/>
        <v>0</v>
      </c>
      <c r="K78" s="24">
        <f t="shared" si="27"/>
        <v>0</v>
      </c>
      <c r="L78" s="24">
        <f t="shared" si="28"/>
        <v>0</v>
      </c>
      <c r="M78" s="24">
        <f t="shared" si="29"/>
        <v>0</v>
      </c>
    </row>
    <row r="79" spans="1:13" ht="12.75">
      <c r="A79" s="28">
        <v>75</v>
      </c>
      <c r="B79" s="1" t="s">
        <v>684</v>
      </c>
      <c r="C79" s="13">
        <f t="shared" si="20"/>
        <v>114</v>
      </c>
      <c r="D79" s="60"/>
      <c r="E79" s="26">
        <f t="shared" si="21"/>
        <v>0</v>
      </c>
      <c r="F79" s="26">
        <f t="shared" si="22"/>
        <v>0</v>
      </c>
      <c r="G79" s="24">
        <f t="shared" si="23"/>
        <v>0</v>
      </c>
      <c r="H79" s="24">
        <f t="shared" si="24"/>
        <v>25</v>
      </c>
      <c r="I79" s="24">
        <f t="shared" si="25"/>
        <v>0</v>
      </c>
      <c r="J79" s="24">
        <f t="shared" si="26"/>
        <v>89</v>
      </c>
      <c r="K79" s="24">
        <f t="shared" si="27"/>
        <v>0</v>
      </c>
      <c r="L79" s="24">
        <f t="shared" si="28"/>
        <v>0</v>
      </c>
      <c r="M79" s="24">
        <f t="shared" si="29"/>
        <v>0</v>
      </c>
    </row>
    <row r="80" spans="1:13" ht="12.75">
      <c r="A80" s="28">
        <v>76</v>
      </c>
      <c r="B80" s="1" t="s">
        <v>463</v>
      </c>
      <c r="C80" s="13">
        <f t="shared" si="20"/>
        <v>112</v>
      </c>
      <c r="D80" s="60"/>
      <c r="E80" s="26">
        <f t="shared" si="21"/>
        <v>0</v>
      </c>
      <c r="F80" s="26">
        <f t="shared" si="22"/>
        <v>0</v>
      </c>
      <c r="G80" s="24">
        <f t="shared" si="23"/>
        <v>112</v>
      </c>
      <c r="H80" s="24">
        <f t="shared" si="24"/>
        <v>0</v>
      </c>
      <c r="I80" s="24">
        <f t="shared" si="25"/>
        <v>0</v>
      </c>
      <c r="J80" s="24">
        <f t="shared" si="26"/>
        <v>0</v>
      </c>
      <c r="K80" s="24">
        <f t="shared" si="27"/>
        <v>0</v>
      </c>
      <c r="L80" s="24">
        <f t="shared" si="28"/>
        <v>0</v>
      </c>
      <c r="M80" s="24">
        <f t="shared" si="29"/>
        <v>0</v>
      </c>
    </row>
    <row r="81" spans="1:13" ht="12.75">
      <c r="A81" s="28">
        <v>77</v>
      </c>
      <c r="B81" s="1" t="s">
        <v>242</v>
      </c>
      <c r="C81" s="13">
        <f t="shared" si="20"/>
        <v>111</v>
      </c>
      <c r="D81" s="60"/>
      <c r="E81" s="26">
        <f t="shared" si="21"/>
        <v>32</v>
      </c>
      <c r="F81" s="26">
        <f t="shared" si="22"/>
        <v>20</v>
      </c>
      <c r="G81" s="24">
        <f t="shared" si="23"/>
        <v>59</v>
      </c>
      <c r="H81" s="24">
        <f t="shared" si="24"/>
        <v>0</v>
      </c>
      <c r="I81" s="24">
        <f t="shared" si="25"/>
        <v>0</v>
      </c>
      <c r="J81" s="24">
        <f t="shared" si="26"/>
        <v>0</v>
      </c>
      <c r="K81" s="24">
        <f t="shared" si="27"/>
        <v>0</v>
      </c>
      <c r="L81" s="24">
        <f t="shared" si="28"/>
        <v>0</v>
      </c>
      <c r="M81" s="24">
        <f t="shared" si="29"/>
        <v>0</v>
      </c>
    </row>
    <row r="82" spans="1:13" ht="12.75">
      <c r="A82" s="28">
        <v>78</v>
      </c>
      <c r="B82" s="71" t="s">
        <v>828</v>
      </c>
      <c r="C82" s="13">
        <f t="shared" si="20"/>
        <v>110</v>
      </c>
      <c r="D82" s="60"/>
      <c r="E82" s="26">
        <f t="shared" si="21"/>
        <v>0</v>
      </c>
      <c r="F82" s="26">
        <f t="shared" si="22"/>
        <v>0</v>
      </c>
      <c r="G82" s="24">
        <f t="shared" si="23"/>
        <v>0</v>
      </c>
      <c r="H82" s="24">
        <f t="shared" si="24"/>
        <v>0</v>
      </c>
      <c r="I82" s="24">
        <f t="shared" si="25"/>
        <v>0</v>
      </c>
      <c r="J82" s="24">
        <f t="shared" si="26"/>
        <v>110</v>
      </c>
      <c r="K82" s="24">
        <f t="shared" si="27"/>
        <v>0</v>
      </c>
      <c r="L82" s="24">
        <f t="shared" si="28"/>
        <v>0</v>
      </c>
      <c r="M82" s="24">
        <f t="shared" si="29"/>
        <v>0</v>
      </c>
    </row>
    <row r="83" spans="1:13" ht="12.75">
      <c r="A83" s="28">
        <v>79</v>
      </c>
      <c r="B83" s="1" t="s">
        <v>633</v>
      </c>
      <c r="C83" s="13">
        <f t="shared" si="20"/>
        <v>97</v>
      </c>
      <c r="D83" s="25"/>
      <c r="E83" s="26">
        <f t="shared" si="21"/>
        <v>0</v>
      </c>
      <c r="F83" s="26">
        <f t="shared" si="22"/>
        <v>0</v>
      </c>
      <c r="G83" s="24">
        <f t="shared" si="23"/>
        <v>0</v>
      </c>
      <c r="H83" s="24">
        <f t="shared" si="24"/>
        <v>97</v>
      </c>
      <c r="I83" s="24">
        <f t="shared" si="25"/>
        <v>0</v>
      </c>
      <c r="J83" s="24">
        <f t="shared" si="26"/>
        <v>0</v>
      </c>
      <c r="K83" s="24">
        <f t="shared" si="27"/>
        <v>0</v>
      </c>
      <c r="L83" s="24">
        <f t="shared" si="28"/>
        <v>0</v>
      </c>
      <c r="M83" s="24">
        <f t="shared" si="29"/>
        <v>0</v>
      </c>
    </row>
    <row r="84" spans="1:13" ht="12.75">
      <c r="A84" s="28">
        <v>80</v>
      </c>
      <c r="B84" s="1" t="s">
        <v>246</v>
      </c>
      <c r="C84" s="13">
        <f t="shared" si="20"/>
        <v>95</v>
      </c>
      <c r="D84" s="25"/>
      <c r="E84" s="26">
        <f t="shared" si="21"/>
        <v>15</v>
      </c>
      <c r="F84" s="26">
        <f t="shared" si="22"/>
        <v>0</v>
      </c>
      <c r="G84" s="24">
        <f t="shared" si="23"/>
        <v>41</v>
      </c>
      <c r="H84" s="24">
        <f t="shared" si="24"/>
        <v>39</v>
      </c>
      <c r="I84" s="24">
        <f t="shared" si="25"/>
        <v>0</v>
      </c>
      <c r="J84" s="24">
        <f t="shared" si="26"/>
        <v>0</v>
      </c>
      <c r="K84" s="24">
        <f t="shared" si="27"/>
        <v>0</v>
      </c>
      <c r="L84" s="24">
        <f t="shared" si="28"/>
        <v>0</v>
      </c>
      <c r="M84" s="24">
        <f t="shared" si="29"/>
        <v>0</v>
      </c>
    </row>
    <row r="85" spans="1:13" ht="13.5" customHeight="1">
      <c r="A85" s="28">
        <v>81</v>
      </c>
      <c r="B85" s="1" t="s">
        <v>170</v>
      </c>
      <c r="C85" s="13">
        <f t="shared" si="20"/>
        <v>91</v>
      </c>
      <c r="D85" s="25"/>
      <c r="E85" s="26">
        <f t="shared" si="21"/>
        <v>68</v>
      </c>
      <c r="F85" s="26">
        <f t="shared" si="22"/>
        <v>23</v>
      </c>
      <c r="G85" s="24">
        <f t="shared" si="23"/>
        <v>0</v>
      </c>
      <c r="H85" s="24">
        <f t="shared" si="24"/>
        <v>0</v>
      </c>
      <c r="I85" s="24">
        <f t="shared" si="25"/>
        <v>0</v>
      </c>
      <c r="J85" s="24">
        <f t="shared" si="26"/>
        <v>0</v>
      </c>
      <c r="K85" s="24">
        <f t="shared" si="27"/>
        <v>0</v>
      </c>
      <c r="L85" s="24">
        <f t="shared" si="28"/>
        <v>0</v>
      </c>
      <c r="M85" s="24">
        <f t="shared" si="29"/>
        <v>0</v>
      </c>
    </row>
    <row r="86" spans="1:13" ht="12.75">
      <c r="A86" s="28">
        <v>82</v>
      </c>
      <c r="B86" s="1" t="s">
        <v>680</v>
      </c>
      <c r="C86" s="13">
        <f t="shared" si="20"/>
        <v>85</v>
      </c>
      <c r="D86" s="60"/>
      <c r="E86" s="26">
        <f t="shared" si="21"/>
        <v>0</v>
      </c>
      <c r="F86" s="26">
        <f t="shared" si="22"/>
        <v>0</v>
      </c>
      <c r="G86" s="24">
        <f t="shared" si="23"/>
        <v>0</v>
      </c>
      <c r="H86" s="24">
        <f t="shared" si="24"/>
        <v>26</v>
      </c>
      <c r="I86" s="24">
        <f t="shared" si="25"/>
        <v>59</v>
      </c>
      <c r="J86" s="24">
        <f t="shared" si="26"/>
        <v>0</v>
      </c>
      <c r="K86" s="24">
        <f t="shared" si="27"/>
        <v>0</v>
      </c>
      <c r="L86" s="24">
        <f t="shared" si="28"/>
        <v>0</v>
      </c>
      <c r="M86" s="24">
        <f t="shared" si="29"/>
        <v>0</v>
      </c>
    </row>
    <row r="87" spans="1:13" ht="12.75">
      <c r="A87" s="28">
        <v>83</v>
      </c>
      <c r="B87" s="1" t="s">
        <v>776</v>
      </c>
      <c r="C87" s="13">
        <f t="shared" si="20"/>
        <v>81</v>
      </c>
      <c r="D87" s="25"/>
      <c r="E87" s="26">
        <f t="shared" si="21"/>
        <v>0</v>
      </c>
      <c r="F87" s="26">
        <f t="shared" si="22"/>
        <v>0</v>
      </c>
      <c r="G87" s="24">
        <f t="shared" si="23"/>
        <v>0</v>
      </c>
      <c r="H87" s="24">
        <f t="shared" si="24"/>
        <v>0</v>
      </c>
      <c r="I87" s="24">
        <f t="shared" si="25"/>
        <v>81</v>
      </c>
      <c r="J87" s="24">
        <f t="shared" si="26"/>
        <v>0</v>
      </c>
      <c r="K87" s="24">
        <f t="shared" si="27"/>
        <v>0</v>
      </c>
      <c r="L87" s="24">
        <f t="shared" si="28"/>
        <v>0</v>
      </c>
      <c r="M87" s="24">
        <f t="shared" si="29"/>
        <v>0</v>
      </c>
    </row>
    <row r="88" spans="1:13" ht="12.75">
      <c r="A88" s="28">
        <v>84</v>
      </c>
      <c r="B88" s="1" t="s">
        <v>157</v>
      </c>
      <c r="C88" s="13">
        <f t="shared" si="20"/>
        <v>78</v>
      </c>
      <c r="D88" s="25"/>
      <c r="E88" s="26">
        <f t="shared" si="21"/>
        <v>78</v>
      </c>
      <c r="F88" s="26">
        <f t="shared" si="22"/>
        <v>0</v>
      </c>
      <c r="G88" s="24">
        <f t="shared" si="23"/>
        <v>0</v>
      </c>
      <c r="H88" s="24">
        <f t="shared" si="24"/>
        <v>0</v>
      </c>
      <c r="I88" s="24">
        <f t="shared" si="25"/>
        <v>0</v>
      </c>
      <c r="J88" s="24">
        <f t="shared" si="26"/>
        <v>0</v>
      </c>
      <c r="K88" s="24">
        <f t="shared" si="27"/>
        <v>0</v>
      </c>
      <c r="L88" s="24">
        <f t="shared" si="28"/>
        <v>0</v>
      </c>
      <c r="M88" s="24">
        <f t="shared" si="29"/>
        <v>0</v>
      </c>
    </row>
    <row r="89" spans="1:13" ht="12.75">
      <c r="A89" s="28">
        <v>85</v>
      </c>
      <c r="B89" s="1" t="s">
        <v>519</v>
      </c>
      <c r="C89" s="13">
        <f t="shared" si="20"/>
        <v>75</v>
      </c>
      <c r="D89" s="25"/>
      <c r="E89" s="26">
        <f t="shared" si="21"/>
        <v>0</v>
      </c>
      <c r="F89" s="26">
        <f t="shared" si="22"/>
        <v>0</v>
      </c>
      <c r="G89" s="24">
        <f t="shared" si="23"/>
        <v>19</v>
      </c>
      <c r="H89" s="24">
        <f t="shared" si="24"/>
        <v>0</v>
      </c>
      <c r="I89" s="24">
        <f t="shared" si="25"/>
        <v>56</v>
      </c>
      <c r="J89" s="24">
        <f t="shared" si="26"/>
        <v>0</v>
      </c>
      <c r="K89" s="24">
        <f t="shared" si="27"/>
        <v>0</v>
      </c>
      <c r="L89" s="24">
        <f t="shared" si="28"/>
        <v>0</v>
      </c>
      <c r="M89" s="24">
        <f t="shared" si="29"/>
        <v>0</v>
      </c>
    </row>
    <row r="90" spans="1:13" ht="12.75">
      <c r="A90" s="28">
        <v>86</v>
      </c>
      <c r="B90" s="1" t="s">
        <v>256</v>
      </c>
      <c r="C90" s="13">
        <f t="shared" si="20"/>
        <v>69</v>
      </c>
      <c r="D90" s="60"/>
      <c r="E90" s="26">
        <f t="shared" si="21"/>
        <v>9</v>
      </c>
      <c r="F90" s="26">
        <f t="shared" si="22"/>
        <v>0</v>
      </c>
      <c r="G90" s="24">
        <f t="shared" si="23"/>
        <v>0</v>
      </c>
      <c r="H90" s="24">
        <f t="shared" si="24"/>
        <v>0</v>
      </c>
      <c r="I90" s="24">
        <f t="shared" si="25"/>
        <v>0</v>
      </c>
      <c r="J90" s="24">
        <f t="shared" si="26"/>
        <v>0</v>
      </c>
      <c r="K90" s="24">
        <f t="shared" si="27"/>
        <v>0</v>
      </c>
      <c r="L90" s="24">
        <f t="shared" si="28"/>
        <v>0</v>
      </c>
      <c r="M90" s="24">
        <f t="shared" si="29"/>
        <v>60</v>
      </c>
    </row>
    <row r="91" spans="1:13" ht="12.75">
      <c r="A91" s="28">
        <v>87</v>
      </c>
      <c r="B91" s="1" t="s">
        <v>521</v>
      </c>
      <c r="C91" s="13">
        <f t="shared" si="20"/>
        <v>59</v>
      </c>
      <c r="D91" s="25"/>
      <c r="E91" s="26">
        <f t="shared" si="21"/>
        <v>0</v>
      </c>
      <c r="F91" s="26">
        <f t="shared" si="22"/>
        <v>0</v>
      </c>
      <c r="G91" s="24">
        <f t="shared" si="23"/>
        <v>19</v>
      </c>
      <c r="H91" s="24">
        <f t="shared" si="24"/>
        <v>0</v>
      </c>
      <c r="I91" s="24">
        <f t="shared" si="25"/>
        <v>0</v>
      </c>
      <c r="J91" s="24">
        <f t="shared" si="26"/>
        <v>40</v>
      </c>
      <c r="K91" s="24">
        <f t="shared" si="27"/>
        <v>0</v>
      </c>
      <c r="L91" s="24">
        <f t="shared" si="28"/>
        <v>0</v>
      </c>
      <c r="M91" s="24">
        <f t="shared" si="29"/>
        <v>0</v>
      </c>
    </row>
    <row r="92" spans="1:13" ht="12.75">
      <c r="A92" s="28">
        <v>88</v>
      </c>
      <c r="B92" s="1" t="s">
        <v>842</v>
      </c>
      <c r="C92" s="13">
        <f t="shared" si="20"/>
        <v>56</v>
      </c>
      <c r="D92" s="25"/>
      <c r="E92" s="26">
        <f t="shared" si="21"/>
        <v>0</v>
      </c>
      <c r="F92" s="26">
        <f t="shared" si="22"/>
        <v>0</v>
      </c>
      <c r="G92" s="24">
        <f t="shared" si="23"/>
        <v>0</v>
      </c>
      <c r="H92" s="24">
        <f t="shared" si="24"/>
        <v>0</v>
      </c>
      <c r="I92" s="24">
        <f t="shared" si="25"/>
        <v>0</v>
      </c>
      <c r="J92" s="24">
        <f t="shared" si="26"/>
        <v>30</v>
      </c>
      <c r="K92" s="24">
        <f t="shared" si="27"/>
        <v>26</v>
      </c>
      <c r="L92" s="24">
        <f t="shared" si="28"/>
        <v>0</v>
      </c>
      <c r="M92" s="24">
        <f t="shared" si="29"/>
        <v>0</v>
      </c>
    </row>
    <row r="93" spans="1:13" ht="12.75">
      <c r="A93" s="28">
        <v>89</v>
      </c>
      <c r="B93" s="1" t="s">
        <v>213</v>
      </c>
      <c r="C93" s="13">
        <f t="shared" si="20"/>
        <v>54</v>
      </c>
      <c r="D93" s="25"/>
      <c r="E93" s="26">
        <f t="shared" si="21"/>
        <v>44</v>
      </c>
      <c r="F93" s="26">
        <f t="shared" si="22"/>
        <v>0</v>
      </c>
      <c r="G93" s="24">
        <f t="shared" si="23"/>
        <v>10</v>
      </c>
      <c r="H93" s="24">
        <f t="shared" si="24"/>
        <v>0</v>
      </c>
      <c r="I93" s="24">
        <f t="shared" si="25"/>
        <v>0</v>
      </c>
      <c r="J93" s="24">
        <f t="shared" si="26"/>
        <v>0</v>
      </c>
      <c r="K93" s="24">
        <f t="shared" si="27"/>
        <v>0</v>
      </c>
      <c r="L93" s="24">
        <f t="shared" si="28"/>
        <v>0</v>
      </c>
      <c r="M93" s="24">
        <f t="shared" si="29"/>
        <v>0</v>
      </c>
    </row>
    <row r="94" spans="1:13" ht="12.75">
      <c r="A94" s="28">
        <v>90</v>
      </c>
      <c r="B94" s="1" t="s">
        <v>503</v>
      </c>
      <c r="C94" s="13">
        <f t="shared" si="20"/>
        <v>52</v>
      </c>
      <c r="D94" s="60"/>
      <c r="E94" s="26">
        <f t="shared" si="21"/>
        <v>0</v>
      </c>
      <c r="F94" s="26">
        <f t="shared" si="22"/>
        <v>0</v>
      </c>
      <c r="G94" s="24">
        <f t="shared" si="23"/>
        <v>28</v>
      </c>
      <c r="H94" s="24">
        <f t="shared" si="24"/>
        <v>0</v>
      </c>
      <c r="I94" s="24">
        <f t="shared" si="25"/>
        <v>0</v>
      </c>
      <c r="J94" s="24">
        <f t="shared" si="26"/>
        <v>24</v>
      </c>
      <c r="K94" s="24">
        <f t="shared" si="27"/>
        <v>0</v>
      </c>
      <c r="L94" s="24">
        <f t="shared" si="28"/>
        <v>0</v>
      </c>
      <c r="M94" s="24">
        <f t="shared" si="29"/>
        <v>0</v>
      </c>
    </row>
    <row r="95" spans="1:13" ht="12.75">
      <c r="A95" s="28">
        <v>91</v>
      </c>
      <c r="B95" s="1" t="s">
        <v>505</v>
      </c>
      <c r="C95" s="13">
        <f t="shared" si="20"/>
        <v>48</v>
      </c>
      <c r="D95" s="25"/>
      <c r="E95" s="26">
        <f t="shared" si="21"/>
        <v>0</v>
      </c>
      <c r="F95" s="26">
        <f t="shared" si="22"/>
        <v>0</v>
      </c>
      <c r="G95" s="24">
        <f t="shared" si="23"/>
        <v>26</v>
      </c>
      <c r="H95" s="24">
        <f t="shared" si="24"/>
        <v>22</v>
      </c>
      <c r="I95" s="24">
        <f t="shared" si="25"/>
        <v>0</v>
      </c>
      <c r="J95" s="24">
        <f t="shared" si="26"/>
        <v>0</v>
      </c>
      <c r="K95" s="24">
        <f t="shared" si="27"/>
        <v>0</v>
      </c>
      <c r="L95" s="24">
        <f t="shared" si="28"/>
        <v>0</v>
      </c>
      <c r="M95" s="24">
        <f t="shared" si="29"/>
        <v>0</v>
      </c>
    </row>
    <row r="96" spans="1:13" ht="12.75">
      <c r="A96" s="28">
        <v>92</v>
      </c>
      <c r="B96" s="1" t="s">
        <v>359</v>
      </c>
      <c r="C96" s="13">
        <f t="shared" si="20"/>
        <v>48</v>
      </c>
      <c r="D96" s="60"/>
      <c r="E96" s="26">
        <f t="shared" si="21"/>
        <v>0</v>
      </c>
      <c r="F96" s="26">
        <f t="shared" si="22"/>
        <v>23</v>
      </c>
      <c r="G96" s="24">
        <f t="shared" si="23"/>
        <v>0</v>
      </c>
      <c r="H96" s="24">
        <f t="shared" si="24"/>
        <v>25</v>
      </c>
      <c r="I96" s="24">
        <f t="shared" si="25"/>
        <v>0</v>
      </c>
      <c r="J96" s="24">
        <f t="shared" si="26"/>
        <v>0</v>
      </c>
      <c r="K96" s="24">
        <f t="shared" si="27"/>
        <v>0</v>
      </c>
      <c r="L96" s="24">
        <f t="shared" si="28"/>
        <v>0</v>
      </c>
      <c r="M96" s="24">
        <f t="shared" si="29"/>
        <v>0</v>
      </c>
    </row>
    <row r="97" spans="1:13" ht="12.75">
      <c r="A97" s="28">
        <v>93</v>
      </c>
      <c r="B97" s="1" t="s">
        <v>195</v>
      </c>
      <c r="C97" s="13">
        <f t="shared" si="20"/>
        <v>47</v>
      </c>
      <c r="D97" s="25"/>
      <c r="E97" s="26">
        <f t="shared" si="21"/>
        <v>44</v>
      </c>
      <c r="F97" s="26">
        <f t="shared" si="22"/>
        <v>3</v>
      </c>
      <c r="G97" s="24">
        <f t="shared" si="23"/>
        <v>0</v>
      </c>
      <c r="H97" s="24">
        <f t="shared" si="24"/>
        <v>0</v>
      </c>
      <c r="I97" s="24">
        <f t="shared" si="25"/>
        <v>0</v>
      </c>
      <c r="J97" s="24">
        <f t="shared" si="26"/>
        <v>0</v>
      </c>
      <c r="K97" s="24">
        <f t="shared" si="27"/>
        <v>0</v>
      </c>
      <c r="L97" s="24">
        <f t="shared" si="28"/>
        <v>0</v>
      </c>
      <c r="M97" s="24">
        <f t="shared" si="29"/>
        <v>0</v>
      </c>
    </row>
    <row r="98" spans="1:13" ht="12.75">
      <c r="A98" s="28">
        <v>94</v>
      </c>
      <c r="B98" s="1" t="s">
        <v>700</v>
      </c>
      <c r="C98" s="13">
        <f t="shared" si="20"/>
        <v>47</v>
      </c>
      <c r="D98" s="25"/>
      <c r="E98" s="26">
        <f t="shared" si="21"/>
        <v>0</v>
      </c>
      <c r="F98" s="26">
        <f t="shared" si="22"/>
        <v>0</v>
      </c>
      <c r="G98" s="24">
        <f t="shared" si="23"/>
        <v>0</v>
      </c>
      <c r="H98" s="24">
        <f t="shared" si="24"/>
        <v>18</v>
      </c>
      <c r="I98" s="24">
        <f t="shared" si="25"/>
        <v>0</v>
      </c>
      <c r="J98" s="24">
        <f t="shared" si="26"/>
        <v>0</v>
      </c>
      <c r="K98" s="24">
        <f t="shared" si="27"/>
        <v>29</v>
      </c>
      <c r="L98" s="24">
        <f t="shared" si="28"/>
        <v>0</v>
      </c>
      <c r="M98" s="24">
        <f t="shared" si="29"/>
        <v>0</v>
      </c>
    </row>
    <row r="99" spans="1:13" ht="12.75">
      <c r="A99" s="28">
        <v>95</v>
      </c>
      <c r="B99" s="1" t="s">
        <v>527</v>
      </c>
      <c r="C99" s="13">
        <f t="shared" si="20"/>
        <v>46</v>
      </c>
      <c r="D99" s="60"/>
      <c r="E99" s="26">
        <f t="shared" si="21"/>
        <v>0</v>
      </c>
      <c r="F99" s="26">
        <f t="shared" si="22"/>
        <v>0</v>
      </c>
      <c r="G99" s="24">
        <f t="shared" si="23"/>
        <v>17</v>
      </c>
      <c r="H99" s="24">
        <f t="shared" si="24"/>
        <v>29</v>
      </c>
      <c r="I99" s="24">
        <f t="shared" si="25"/>
        <v>0</v>
      </c>
      <c r="J99" s="24">
        <f t="shared" si="26"/>
        <v>0</v>
      </c>
      <c r="K99" s="24">
        <f t="shared" si="27"/>
        <v>0</v>
      </c>
      <c r="L99" s="24">
        <f t="shared" si="28"/>
        <v>0</v>
      </c>
      <c r="M99" s="24">
        <f t="shared" si="29"/>
        <v>0</v>
      </c>
    </row>
    <row r="100" spans="1:13" ht="12.75">
      <c r="A100" s="28">
        <v>96</v>
      </c>
      <c r="B100" s="1" t="s">
        <v>217</v>
      </c>
      <c r="C100" s="13">
        <f aca="true" t="shared" si="30" ref="C100:C122">SUM(D100:M100)</f>
        <v>46</v>
      </c>
      <c r="D100" s="60"/>
      <c r="E100" s="26">
        <f t="shared" si="21"/>
        <v>46</v>
      </c>
      <c r="F100" s="26">
        <f t="shared" si="22"/>
        <v>0</v>
      </c>
      <c r="G100" s="24">
        <f t="shared" si="23"/>
        <v>0</v>
      </c>
      <c r="H100" s="24">
        <f t="shared" si="24"/>
        <v>0</v>
      </c>
      <c r="I100" s="24">
        <f t="shared" si="25"/>
        <v>0</v>
      </c>
      <c r="J100" s="24">
        <f t="shared" si="26"/>
        <v>0</v>
      </c>
      <c r="K100" s="24">
        <f t="shared" si="27"/>
        <v>0</v>
      </c>
      <c r="L100" s="24">
        <f t="shared" si="28"/>
        <v>0</v>
      </c>
      <c r="M100" s="24">
        <f t="shared" si="29"/>
        <v>0</v>
      </c>
    </row>
    <row r="101" spans="1:13" ht="12.75">
      <c r="A101" s="28">
        <v>97</v>
      </c>
      <c r="B101" s="1" t="s">
        <v>250</v>
      </c>
      <c r="C101" s="13">
        <f t="shared" si="30"/>
        <v>44</v>
      </c>
      <c r="D101" s="60"/>
      <c r="E101" s="26">
        <f aca="true" t="shared" si="31" ref="E101:E122">IF(ISNA(VLOOKUP(B101,STF,2,FALSE))=TRUE,0,VLOOKUP(B101,STF,2,FALSE))</f>
        <v>26</v>
      </c>
      <c r="F101" s="26">
        <f aca="true" t="shared" si="32" ref="F101:F122">IF(ISNA(VLOOKUP(B101,SFTRE,2,FALSE))=TRUE,0,VLOOKUP(B101,SFTRE,2,FALSE))</f>
        <v>0</v>
      </c>
      <c r="G101" s="24">
        <f aca="true" t="shared" si="33" ref="G101:G122">IF(ISNA(VLOOKUP(B101,SFQUA,2,FALSE))=TRUE,0,VLOOKUP(B101,SFQUA,2,FALSE))</f>
        <v>18</v>
      </c>
      <c r="H101" s="24">
        <f aca="true" t="shared" si="34" ref="H101:H122">IF(ISNA(VLOOKUP(B101,SFQUACI,2,FALSE))=TRUE,0,VLOOKUP(B101,SFQUACI,2,FALSE))</f>
        <v>0</v>
      </c>
      <c r="I101" s="24">
        <f aca="true" t="shared" si="35" ref="I101:I122">IF(ISNA(VLOOKUP(B101,SFCI,2,FALSE))=TRUE,0,VLOOKUP(B101,SFCI,2,FALSE))</f>
        <v>0</v>
      </c>
      <c r="J101" s="24">
        <f aca="true" t="shared" si="36" ref="J101:J122">IF(ISNA(VLOOKUP(B101,SFCICI,2,FALSE))=TRUE,0,VLOOKUP(B101,SFCICI,2,FALSE))</f>
        <v>0</v>
      </c>
      <c r="K101" s="24">
        <f aca="true" t="shared" si="37" ref="K101:K122">IF(ISNA(VLOOKUP(B101,SFSE,2,FALSE))=TRUE,0,VLOOKUP(B101,SFSE,2,FALSE))</f>
        <v>0</v>
      </c>
      <c r="L101" s="24">
        <f aca="true" t="shared" si="38" ref="L101:L122">IF(ISNA(VLOOKUP(B101,SFSECI,2,FALSE))=TRUE,0,VLOOKUP(B101,SFSECI,2,FALSE))</f>
        <v>0</v>
      </c>
      <c r="M101" s="24">
        <f aca="true" t="shared" si="39" ref="M101:M122">IF(ISNA(VLOOKUP(B101,sfset,2,FALSE))=TRUE,0,VLOOKUP(B101,sfset,2,FALSE))</f>
        <v>0</v>
      </c>
    </row>
    <row r="102" spans="1:13" ht="12.75">
      <c r="A102" s="28">
        <v>98</v>
      </c>
      <c r="B102" s="1" t="s">
        <v>514</v>
      </c>
      <c r="C102" s="13">
        <f t="shared" si="30"/>
        <v>42</v>
      </c>
      <c r="D102" s="25"/>
      <c r="E102" s="26">
        <f t="shared" si="31"/>
        <v>0</v>
      </c>
      <c r="F102" s="26">
        <f t="shared" si="32"/>
        <v>0</v>
      </c>
      <c r="G102" s="24">
        <f t="shared" si="33"/>
        <v>23</v>
      </c>
      <c r="H102" s="24">
        <f t="shared" si="34"/>
        <v>19</v>
      </c>
      <c r="I102" s="24">
        <f t="shared" si="35"/>
        <v>0</v>
      </c>
      <c r="J102" s="24">
        <f t="shared" si="36"/>
        <v>0</v>
      </c>
      <c r="K102" s="24">
        <f t="shared" si="37"/>
        <v>0</v>
      </c>
      <c r="L102" s="24">
        <f t="shared" si="38"/>
        <v>0</v>
      </c>
      <c r="M102" s="24">
        <f t="shared" si="39"/>
        <v>0</v>
      </c>
    </row>
    <row r="103" spans="1:13" ht="12.75">
      <c r="A103" s="28">
        <v>99</v>
      </c>
      <c r="B103" s="1" t="s">
        <v>210</v>
      </c>
      <c r="C103" s="13">
        <f t="shared" si="30"/>
        <v>35</v>
      </c>
      <c r="D103" s="60"/>
      <c r="E103" s="26">
        <f t="shared" si="31"/>
        <v>28</v>
      </c>
      <c r="F103" s="26">
        <f t="shared" si="32"/>
        <v>0</v>
      </c>
      <c r="G103" s="24">
        <f t="shared" si="33"/>
        <v>0</v>
      </c>
      <c r="H103" s="24">
        <f t="shared" si="34"/>
        <v>7</v>
      </c>
      <c r="I103" s="24">
        <f t="shared" si="35"/>
        <v>0</v>
      </c>
      <c r="J103" s="24">
        <f t="shared" si="36"/>
        <v>0</v>
      </c>
      <c r="K103" s="24">
        <f t="shared" si="37"/>
        <v>0</v>
      </c>
      <c r="L103" s="24">
        <f t="shared" si="38"/>
        <v>0</v>
      </c>
      <c r="M103" s="24">
        <f t="shared" si="39"/>
        <v>0</v>
      </c>
    </row>
    <row r="104" spans="1:13" ht="12.75">
      <c r="A104" s="28">
        <v>100</v>
      </c>
      <c r="B104" s="1" t="s">
        <v>510</v>
      </c>
      <c r="C104" s="13">
        <f t="shared" si="30"/>
        <v>34</v>
      </c>
      <c r="D104" s="60"/>
      <c r="E104" s="26">
        <f t="shared" si="31"/>
        <v>0</v>
      </c>
      <c r="F104" s="26">
        <f t="shared" si="32"/>
        <v>0</v>
      </c>
      <c r="G104" s="24">
        <f t="shared" si="33"/>
        <v>24</v>
      </c>
      <c r="H104" s="24">
        <f t="shared" si="34"/>
        <v>10</v>
      </c>
      <c r="I104" s="24">
        <f t="shared" si="35"/>
        <v>0</v>
      </c>
      <c r="J104" s="24">
        <f t="shared" si="36"/>
        <v>0</v>
      </c>
      <c r="K104" s="24">
        <f t="shared" si="37"/>
        <v>0</v>
      </c>
      <c r="L104" s="24">
        <f t="shared" si="38"/>
        <v>0</v>
      </c>
      <c r="M104" s="24">
        <f t="shared" si="39"/>
        <v>0</v>
      </c>
    </row>
    <row r="105" spans="1:13" ht="12.75">
      <c r="A105" s="28">
        <v>101</v>
      </c>
      <c r="B105" s="1" t="s">
        <v>46</v>
      </c>
      <c r="C105" s="13">
        <f t="shared" si="30"/>
        <v>34</v>
      </c>
      <c r="D105" s="25"/>
      <c r="E105" s="26">
        <f t="shared" si="31"/>
        <v>0</v>
      </c>
      <c r="F105" s="26">
        <f t="shared" si="32"/>
        <v>0</v>
      </c>
      <c r="G105" s="24">
        <f t="shared" si="33"/>
        <v>34</v>
      </c>
      <c r="H105" s="24">
        <f t="shared" si="34"/>
        <v>0</v>
      </c>
      <c r="I105" s="24">
        <f t="shared" si="35"/>
        <v>0</v>
      </c>
      <c r="J105" s="24">
        <f t="shared" si="36"/>
        <v>0</v>
      </c>
      <c r="K105" s="24">
        <f t="shared" si="37"/>
        <v>0</v>
      </c>
      <c r="L105" s="24">
        <f t="shared" si="38"/>
        <v>0</v>
      </c>
      <c r="M105" s="24">
        <f t="shared" si="39"/>
        <v>0</v>
      </c>
    </row>
    <row r="106" spans="1:13" ht="12.75">
      <c r="A106" s="28">
        <v>102</v>
      </c>
      <c r="B106" s="1" t="s">
        <v>547</v>
      </c>
      <c r="C106" s="13">
        <f t="shared" si="30"/>
        <v>31</v>
      </c>
      <c r="D106" s="25"/>
      <c r="E106" s="26">
        <f t="shared" si="31"/>
        <v>0</v>
      </c>
      <c r="F106" s="26">
        <f t="shared" si="32"/>
        <v>0</v>
      </c>
      <c r="G106" s="24">
        <f t="shared" si="33"/>
        <v>6</v>
      </c>
      <c r="H106" s="24">
        <f t="shared" si="34"/>
        <v>0</v>
      </c>
      <c r="I106" s="24">
        <f t="shared" si="35"/>
        <v>0</v>
      </c>
      <c r="J106" s="24">
        <f t="shared" si="36"/>
        <v>0</v>
      </c>
      <c r="K106" s="24">
        <f t="shared" si="37"/>
        <v>25</v>
      </c>
      <c r="L106" s="24">
        <f t="shared" si="38"/>
        <v>0</v>
      </c>
      <c r="M106" s="24">
        <f t="shared" si="39"/>
        <v>0</v>
      </c>
    </row>
    <row r="107" spans="1:13" ht="12.75">
      <c r="A107" s="28">
        <v>103</v>
      </c>
      <c r="B107" s="1" t="s">
        <v>346</v>
      </c>
      <c r="C107" s="13">
        <f t="shared" si="30"/>
        <v>28</v>
      </c>
      <c r="D107" s="25"/>
      <c r="E107" s="26">
        <f t="shared" si="31"/>
        <v>0</v>
      </c>
      <c r="F107" s="26">
        <f t="shared" si="32"/>
        <v>28</v>
      </c>
      <c r="G107" s="24">
        <f t="shared" si="33"/>
        <v>0</v>
      </c>
      <c r="H107" s="24">
        <f t="shared" si="34"/>
        <v>0</v>
      </c>
      <c r="I107" s="24">
        <f t="shared" si="35"/>
        <v>0</v>
      </c>
      <c r="J107" s="24">
        <f t="shared" si="36"/>
        <v>0</v>
      </c>
      <c r="K107" s="24">
        <f t="shared" si="37"/>
        <v>0</v>
      </c>
      <c r="L107" s="24">
        <f t="shared" si="38"/>
        <v>0</v>
      </c>
      <c r="M107" s="24">
        <f t="shared" si="39"/>
        <v>0</v>
      </c>
    </row>
    <row r="108" spans="1:13" ht="12.75">
      <c r="A108" s="28">
        <v>104</v>
      </c>
      <c r="B108" s="1" t="s">
        <v>844</v>
      </c>
      <c r="C108" s="13">
        <f t="shared" si="30"/>
        <v>28</v>
      </c>
      <c r="D108" s="25"/>
      <c r="E108" s="26">
        <f t="shared" si="31"/>
        <v>0</v>
      </c>
      <c r="F108" s="26">
        <f t="shared" si="32"/>
        <v>0</v>
      </c>
      <c r="G108" s="24">
        <f t="shared" si="33"/>
        <v>0</v>
      </c>
      <c r="H108" s="24">
        <f t="shared" si="34"/>
        <v>0</v>
      </c>
      <c r="I108" s="24">
        <f t="shared" si="35"/>
        <v>0</v>
      </c>
      <c r="J108" s="24">
        <f t="shared" si="36"/>
        <v>28</v>
      </c>
      <c r="K108" s="24">
        <f t="shared" si="37"/>
        <v>0</v>
      </c>
      <c r="L108" s="24">
        <f t="shared" si="38"/>
        <v>0</v>
      </c>
      <c r="M108" s="24">
        <f t="shared" si="39"/>
        <v>0</v>
      </c>
    </row>
    <row r="109" spans="1:13" ht="12.75">
      <c r="A109" s="28">
        <v>105</v>
      </c>
      <c r="B109" s="1" t="s">
        <v>348</v>
      </c>
      <c r="C109" s="13">
        <f t="shared" si="30"/>
        <v>27</v>
      </c>
      <c r="D109" s="60"/>
      <c r="E109" s="26">
        <f t="shared" si="31"/>
        <v>0</v>
      </c>
      <c r="F109" s="26">
        <f t="shared" si="32"/>
        <v>27</v>
      </c>
      <c r="G109" s="24">
        <f t="shared" si="33"/>
        <v>0</v>
      </c>
      <c r="H109" s="24">
        <f t="shared" si="34"/>
        <v>0</v>
      </c>
      <c r="I109" s="24">
        <f t="shared" si="35"/>
        <v>0</v>
      </c>
      <c r="J109" s="24">
        <f t="shared" si="36"/>
        <v>0</v>
      </c>
      <c r="K109" s="24">
        <f t="shared" si="37"/>
        <v>0</v>
      </c>
      <c r="L109" s="24">
        <f t="shared" si="38"/>
        <v>0</v>
      </c>
      <c r="M109" s="24">
        <f t="shared" si="39"/>
        <v>0</v>
      </c>
    </row>
    <row r="110" spans="1:13" ht="12.75">
      <c r="A110" s="28">
        <v>106</v>
      </c>
      <c r="B110" s="1" t="s">
        <v>791</v>
      </c>
      <c r="C110" s="13">
        <f t="shared" si="30"/>
        <v>27</v>
      </c>
      <c r="D110" s="25"/>
      <c r="E110" s="26">
        <f t="shared" si="31"/>
        <v>0</v>
      </c>
      <c r="F110" s="26">
        <f t="shared" si="32"/>
        <v>0</v>
      </c>
      <c r="G110" s="24">
        <f t="shared" si="33"/>
        <v>0</v>
      </c>
      <c r="H110" s="24">
        <f t="shared" si="34"/>
        <v>0</v>
      </c>
      <c r="I110" s="24">
        <f t="shared" si="35"/>
        <v>27</v>
      </c>
      <c r="J110" s="24">
        <f t="shared" si="36"/>
        <v>0</v>
      </c>
      <c r="K110" s="24">
        <f t="shared" si="37"/>
        <v>0</v>
      </c>
      <c r="L110" s="24">
        <f t="shared" si="38"/>
        <v>0</v>
      </c>
      <c r="M110" s="24">
        <f t="shared" si="39"/>
        <v>0</v>
      </c>
    </row>
    <row r="111" spans="1:13" ht="12.75">
      <c r="A111" s="28">
        <v>107</v>
      </c>
      <c r="B111" s="1" t="s">
        <v>353</v>
      </c>
      <c r="C111" s="13">
        <f t="shared" si="30"/>
        <v>25</v>
      </c>
      <c r="D111" s="25"/>
      <c r="E111" s="26">
        <f t="shared" si="31"/>
        <v>0</v>
      </c>
      <c r="F111" s="26">
        <f t="shared" si="32"/>
        <v>25</v>
      </c>
      <c r="G111" s="24">
        <f t="shared" si="33"/>
        <v>0</v>
      </c>
      <c r="H111" s="24">
        <f t="shared" si="34"/>
        <v>0</v>
      </c>
      <c r="I111" s="24">
        <f t="shared" si="35"/>
        <v>0</v>
      </c>
      <c r="J111" s="24">
        <f t="shared" si="36"/>
        <v>0</v>
      </c>
      <c r="K111" s="24">
        <f t="shared" si="37"/>
        <v>0</v>
      </c>
      <c r="L111" s="24">
        <f t="shared" si="38"/>
        <v>0</v>
      </c>
      <c r="M111" s="24">
        <f t="shared" si="39"/>
        <v>0</v>
      </c>
    </row>
    <row r="112" spans="1:13" ht="12.75">
      <c r="A112" s="28">
        <v>108</v>
      </c>
      <c r="B112" s="1" t="s">
        <v>688</v>
      </c>
      <c r="C112" s="13">
        <f t="shared" si="30"/>
        <v>24</v>
      </c>
      <c r="D112" s="60"/>
      <c r="E112" s="26">
        <f t="shared" si="31"/>
        <v>0</v>
      </c>
      <c r="F112" s="26">
        <f t="shared" si="32"/>
        <v>0</v>
      </c>
      <c r="G112" s="24">
        <f t="shared" si="33"/>
        <v>0</v>
      </c>
      <c r="H112" s="24">
        <f t="shared" si="34"/>
        <v>24</v>
      </c>
      <c r="I112" s="24">
        <f t="shared" si="35"/>
        <v>0</v>
      </c>
      <c r="J112" s="24">
        <f t="shared" si="36"/>
        <v>0</v>
      </c>
      <c r="K112" s="24">
        <f t="shared" si="37"/>
        <v>0</v>
      </c>
      <c r="L112" s="24">
        <f t="shared" si="38"/>
        <v>0</v>
      </c>
      <c r="M112" s="24">
        <f t="shared" si="39"/>
        <v>0</v>
      </c>
    </row>
    <row r="113" spans="1:13" ht="12.75">
      <c r="A113" s="28">
        <v>109</v>
      </c>
      <c r="B113" s="1" t="s">
        <v>694</v>
      </c>
      <c r="C113" s="13">
        <f t="shared" si="30"/>
        <v>22</v>
      </c>
      <c r="D113" s="60"/>
      <c r="E113" s="26">
        <f t="shared" si="31"/>
        <v>0</v>
      </c>
      <c r="F113" s="26">
        <f t="shared" si="32"/>
        <v>0</v>
      </c>
      <c r="G113" s="24">
        <f t="shared" si="33"/>
        <v>0</v>
      </c>
      <c r="H113" s="24">
        <f t="shared" si="34"/>
        <v>22</v>
      </c>
      <c r="I113" s="24">
        <f t="shared" si="35"/>
        <v>0</v>
      </c>
      <c r="J113" s="24">
        <f t="shared" si="36"/>
        <v>0</v>
      </c>
      <c r="K113" s="24">
        <f t="shared" si="37"/>
        <v>0</v>
      </c>
      <c r="L113" s="24">
        <f t="shared" si="38"/>
        <v>0</v>
      </c>
      <c r="M113" s="24">
        <f t="shared" si="39"/>
        <v>0</v>
      </c>
    </row>
    <row r="114" spans="1:13" ht="12.75">
      <c r="A114" s="28">
        <v>110</v>
      </c>
      <c r="B114" s="1" t="s">
        <v>228</v>
      </c>
      <c r="C114" s="13">
        <f t="shared" si="30"/>
        <v>22</v>
      </c>
      <c r="D114" s="60"/>
      <c r="E114" s="26">
        <f t="shared" si="31"/>
        <v>22</v>
      </c>
      <c r="F114" s="26">
        <f t="shared" si="32"/>
        <v>0</v>
      </c>
      <c r="G114" s="24">
        <f t="shared" si="33"/>
        <v>0</v>
      </c>
      <c r="H114" s="24">
        <f t="shared" si="34"/>
        <v>0</v>
      </c>
      <c r="I114" s="24">
        <f t="shared" si="35"/>
        <v>0</v>
      </c>
      <c r="J114" s="24">
        <f t="shared" si="36"/>
        <v>0</v>
      </c>
      <c r="K114" s="24">
        <f t="shared" si="37"/>
        <v>0</v>
      </c>
      <c r="L114" s="24">
        <f t="shared" si="38"/>
        <v>0</v>
      </c>
      <c r="M114" s="24">
        <f t="shared" si="39"/>
        <v>0</v>
      </c>
    </row>
    <row r="115" spans="1:13" ht="12.75">
      <c r="A115" s="28">
        <v>111</v>
      </c>
      <c r="B115" s="71" t="s">
        <v>232</v>
      </c>
      <c r="C115" s="13">
        <f t="shared" si="30"/>
        <v>21</v>
      </c>
      <c r="D115" s="25"/>
      <c r="E115" s="26">
        <f t="shared" si="31"/>
        <v>21</v>
      </c>
      <c r="F115" s="26">
        <f t="shared" si="32"/>
        <v>0</v>
      </c>
      <c r="G115" s="24">
        <f t="shared" si="33"/>
        <v>0</v>
      </c>
      <c r="H115" s="24">
        <f t="shared" si="34"/>
        <v>0</v>
      </c>
      <c r="I115" s="24">
        <f t="shared" si="35"/>
        <v>0</v>
      </c>
      <c r="J115" s="24">
        <f t="shared" si="36"/>
        <v>0</v>
      </c>
      <c r="K115" s="24">
        <f t="shared" si="37"/>
        <v>0</v>
      </c>
      <c r="L115" s="24">
        <f t="shared" si="38"/>
        <v>0</v>
      </c>
      <c r="M115" s="24">
        <f t="shared" si="39"/>
        <v>0</v>
      </c>
    </row>
    <row r="116" spans="1:13" ht="12.75">
      <c r="A116" s="28">
        <v>112</v>
      </c>
      <c r="B116" s="1" t="s">
        <v>343</v>
      </c>
      <c r="C116" s="13">
        <f t="shared" si="30"/>
        <v>19</v>
      </c>
      <c r="D116" s="60"/>
      <c r="E116" s="26">
        <f t="shared" si="31"/>
        <v>0</v>
      </c>
      <c r="F116" s="26">
        <f t="shared" si="32"/>
        <v>19</v>
      </c>
      <c r="G116" s="24">
        <f t="shared" si="33"/>
        <v>0</v>
      </c>
      <c r="H116" s="24">
        <f t="shared" si="34"/>
        <v>0</v>
      </c>
      <c r="I116" s="24">
        <f t="shared" si="35"/>
        <v>0</v>
      </c>
      <c r="J116" s="24">
        <f t="shared" si="36"/>
        <v>0</v>
      </c>
      <c r="K116" s="24">
        <f t="shared" si="37"/>
        <v>0</v>
      </c>
      <c r="L116" s="24">
        <f t="shared" si="38"/>
        <v>0</v>
      </c>
      <c r="M116" s="24">
        <f t="shared" si="39"/>
        <v>0</v>
      </c>
    </row>
    <row r="117" spans="1:13" ht="12.75">
      <c r="A117" s="28">
        <v>113</v>
      </c>
      <c r="B117" s="1" t="s">
        <v>535</v>
      </c>
      <c r="C117" s="13">
        <f t="shared" si="30"/>
        <v>13</v>
      </c>
      <c r="D117" s="60"/>
      <c r="E117" s="26">
        <f t="shared" si="31"/>
        <v>0</v>
      </c>
      <c r="F117" s="26">
        <f t="shared" si="32"/>
        <v>0</v>
      </c>
      <c r="G117" s="24">
        <f t="shared" si="33"/>
        <v>13</v>
      </c>
      <c r="H117" s="24">
        <f t="shared" si="34"/>
        <v>0</v>
      </c>
      <c r="I117" s="24">
        <f t="shared" si="35"/>
        <v>0</v>
      </c>
      <c r="J117" s="24">
        <f t="shared" si="36"/>
        <v>0</v>
      </c>
      <c r="K117" s="24">
        <f t="shared" si="37"/>
        <v>0</v>
      </c>
      <c r="L117" s="24">
        <f t="shared" si="38"/>
        <v>0</v>
      </c>
      <c r="M117" s="24">
        <f t="shared" si="39"/>
        <v>0</v>
      </c>
    </row>
    <row r="118" spans="1:13" ht="12.75">
      <c r="A118" s="28">
        <v>114</v>
      </c>
      <c r="B118" s="1" t="s">
        <v>914</v>
      </c>
      <c r="C118" s="13">
        <f t="shared" si="30"/>
        <v>7</v>
      </c>
      <c r="D118" s="60"/>
      <c r="E118" s="26">
        <f t="shared" si="31"/>
        <v>0</v>
      </c>
      <c r="F118" s="26">
        <f t="shared" si="32"/>
        <v>0</v>
      </c>
      <c r="G118" s="24">
        <f t="shared" si="33"/>
        <v>0</v>
      </c>
      <c r="H118" s="24">
        <f t="shared" si="34"/>
        <v>7</v>
      </c>
      <c r="I118" s="24">
        <f t="shared" si="35"/>
        <v>0</v>
      </c>
      <c r="J118" s="24">
        <f t="shared" si="36"/>
        <v>0</v>
      </c>
      <c r="K118" s="24">
        <f t="shared" si="37"/>
        <v>0</v>
      </c>
      <c r="L118" s="24">
        <f t="shared" si="38"/>
        <v>0</v>
      </c>
      <c r="M118" s="24">
        <f t="shared" si="39"/>
        <v>0</v>
      </c>
    </row>
    <row r="119" spans="1:13" ht="12.75">
      <c r="A119" s="28">
        <v>115</v>
      </c>
      <c r="B119" s="1" t="s">
        <v>382</v>
      </c>
      <c r="C119" s="13">
        <f t="shared" si="30"/>
        <v>5</v>
      </c>
      <c r="D119" s="60"/>
      <c r="E119" s="26">
        <f t="shared" si="31"/>
        <v>0</v>
      </c>
      <c r="F119" s="26">
        <f t="shared" si="32"/>
        <v>5</v>
      </c>
      <c r="G119" s="24">
        <f t="shared" si="33"/>
        <v>0</v>
      </c>
      <c r="H119" s="24">
        <f t="shared" si="34"/>
        <v>0</v>
      </c>
      <c r="I119" s="24">
        <f t="shared" si="35"/>
        <v>0</v>
      </c>
      <c r="J119" s="24">
        <f t="shared" si="36"/>
        <v>0</v>
      </c>
      <c r="K119" s="24">
        <f t="shared" si="37"/>
        <v>0</v>
      </c>
      <c r="L119" s="24">
        <f t="shared" si="38"/>
        <v>0</v>
      </c>
      <c r="M119" s="24">
        <f t="shared" si="39"/>
        <v>0</v>
      </c>
    </row>
    <row r="120" spans="1:13" ht="12.75">
      <c r="A120" s="28">
        <v>116</v>
      </c>
      <c r="B120" s="1" t="s">
        <v>554</v>
      </c>
      <c r="C120" s="13">
        <f t="shared" si="30"/>
        <v>3</v>
      </c>
      <c r="D120" s="25"/>
      <c r="E120" s="26">
        <f t="shared" si="31"/>
        <v>0</v>
      </c>
      <c r="F120" s="26">
        <f t="shared" si="32"/>
        <v>0</v>
      </c>
      <c r="G120" s="24">
        <f t="shared" si="33"/>
        <v>3</v>
      </c>
      <c r="H120" s="24">
        <f t="shared" si="34"/>
        <v>0</v>
      </c>
      <c r="I120" s="24">
        <f t="shared" si="35"/>
        <v>0</v>
      </c>
      <c r="J120" s="24">
        <f t="shared" si="36"/>
        <v>0</v>
      </c>
      <c r="K120" s="24">
        <f t="shared" si="37"/>
        <v>0</v>
      </c>
      <c r="L120" s="24">
        <f t="shared" si="38"/>
        <v>0</v>
      </c>
      <c r="M120" s="24">
        <f t="shared" si="39"/>
        <v>0</v>
      </c>
    </row>
    <row r="121" spans="1:13" ht="12.75">
      <c r="A121" s="28">
        <v>117</v>
      </c>
      <c r="B121" s="1" t="s">
        <v>558</v>
      </c>
      <c r="C121" s="13">
        <f t="shared" si="30"/>
        <v>1</v>
      </c>
      <c r="D121" s="60"/>
      <c r="E121" s="26">
        <f t="shared" si="31"/>
        <v>0</v>
      </c>
      <c r="F121" s="26">
        <f t="shared" si="32"/>
        <v>0</v>
      </c>
      <c r="G121" s="24">
        <f t="shared" si="33"/>
        <v>1</v>
      </c>
      <c r="H121" s="24">
        <f t="shared" si="34"/>
        <v>0</v>
      </c>
      <c r="I121" s="24">
        <f t="shared" si="35"/>
        <v>0</v>
      </c>
      <c r="J121" s="24">
        <f t="shared" si="36"/>
        <v>0</v>
      </c>
      <c r="K121" s="24">
        <f t="shared" si="37"/>
        <v>0</v>
      </c>
      <c r="L121" s="24">
        <f t="shared" si="38"/>
        <v>0</v>
      </c>
      <c r="M121" s="24">
        <f t="shared" si="39"/>
        <v>0</v>
      </c>
    </row>
    <row r="122" spans="1:13" ht="12.75">
      <c r="A122" s="28">
        <v>118</v>
      </c>
      <c r="B122" s="1" t="s">
        <v>561</v>
      </c>
      <c r="C122" s="13">
        <f t="shared" si="30"/>
        <v>1</v>
      </c>
      <c r="D122" s="25"/>
      <c r="E122" s="26">
        <f t="shared" si="31"/>
        <v>0</v>
      </c>
      <c r="F122" s="26">
        <f t="shared" si="32"/>
        <v>0</v>
      </c>
      <c r="G122" s="24">
        <f t="shared" si="33"/>
        <v>1</v>
      </c>
      <c r="H122" s="24">
        <f t="shared" si="34"/>
        <v>0</v>
      </c>
      <c r="I122" s="24">
        <f t="shared" si="35"/>
        <v>0</v>
      </c>
      <c r="J122" s="24">
        <f t="shared" si="36"/>
        <v>0</v>
      </c>
      <c r="K122" s="24">
        <f t="shared" si="37"/>
        <v>0</v>
      </c>
      <c r="L122" s="24">
        <f t="shared" si="38"/>
        <v>0</v>
      </c>
      <c r="M122" s="24">
        <f t="shared" si="39"/>
        <v>0</v>
      </c>
    </row>
    <row r="123" spans="2:13" ht="12.75">
      <c r="B123" s="31" t="s">
        <v>906</v>
      </c>
      <c r="C123" s="57">
        <f>SUM(C5:C122)</f>
        <v>72700</v>
      </c>
      <c r="D123" s="76">
        <f>SUM(D5:D122)</f>
        <v>2000</v>
      </c>
      <c r="E123" s="115">
        <f>SUM($E$5:$E$122)</f>
        <v>9357</v>
      </c>
      <c r="F123" s="115">
        <f>SUM($F$5:$F$122)</f>
        <v>10032</v>
      </c>
      <c r="G123" s="115">
        <f>SUM($G$5:$G$122)</f>
        <v>16289</v>
      </c>
      <c r="H123" s="115">
        <f>SUBTOTAL(9,H5:H122)</f>
        <v>17412</v>
      </c>
      <c r="I123" s="115">
        <f>SUM(I5:I122)</f>
        <v>8095</v>
      </c>
      <c r="J123" s="115">
        <f>SUM($J$5:$J$122)</f>
        <v>5253</v>
      </c>
      <c r="K123" s="116">
        <f>SUM(K4:K122)</f>
        <v>2312</v>
      </c>
      <c r="L123" s="115">
        <f>SUM($L$5:$L$122)</f>
        <v>1890</v>
      </c>
      <c r="M123" s="115">
        <f>SUM($M$5:$M$122)</f>
        <v>60</v>
      </c>
    </row>
    <row r="125" ht="12.75">
      <c r="K125" s="102"/>
    </row>
    <row r="126" ht="12.75">
      <c r="K126" s="102"/>
    </row>
  </sheetData>
  <sheetProtection/>
  <mergeCells count="1">
    <mergeCell ref="A1:L1"/>
  </mergeCells>
  <printOptions/>
  <pageMargins left="0.19" right="0.17" top="0.67" bottom="0.6" header="0.31" footer="0.28"/>
  <pageSetup firstPageNumber="1" useFirstPageNumber="1" fitToHeight="1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55"/>
  <sheetViews>
    <sheetView zoomScalePageLayoutView="0" workbookViewId="0" topLeftCell="A1">
      <pane xSplit="15" ySplit="1" topLeftCell="P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F23" sqref="F23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10.8515625" style="4" bestFit="1" customWidth="1"/>
    <col min="5" max="5" width="39.57421875" style="0" bestFit="1" customWidth="1"/>
    <col min="6" max="6" width="10.00390625" style="0" bestFit="1" customWidth="1"/>
    <col min="7" max="7" width="2.71093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8515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bestFit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140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140625" style="0" hidden="1" customWidth="1"/>
    <col min="30" max="30" width="3.140625" style="0" bestFit="1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3.8515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140625" style="0" hidden="1" customWidth="1"/>
    <col min="59" max="59" width="4.140625" style="0" hidden="1" customWidth="1"/>
    <col min="60" max="60" width="3.14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14062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3.140625" style="0" bestFit="1" customWidth="1"/>
    <col min="76" max="76" width="2.140625" style="0" hidden="1" customWidth="1"/>
    <col min="77" max="77" width="4.140625" style="0" hidden="1" customWidth="1"/>
    <col min="78" max="78" width="3.140625" style="0" bestFit="1" customWidth="1"/>
    <col min="79" max="79" width="2.140625" style="0" hidden="1" customWidth="1"/>
    <col min="80" max="80" width="4.140625" style="0" hidden="1" customWidth="1"/>
    <col min="81" max="81" width="3.140625" style="0" bestFit="1" customWidth="1"/>
  </cols>
  <sheetData>
    <row r="1" spans="1:81" s="9" customFormat="1" ht="105" customHeight="1">
      <c r="A1" s="138" t="s">
        <v>55</v>
      </c>
      <c r="B1" s="138"/>
      <c r="C1" s="138"/>
      <c r="D1" s="138"/>
      <c r="E1" s="139"/>
      <c r="F1" s="18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19" t="s">
        <v>56</v>
      </c>
      <c r="M1" s="19" t="s">
        <v>57</v>
      </c>
      <c r="N1" s="19" t="s">
        <v>58</v>
      </c>
      <c r="O1" s="21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7" t="s">
        <v>918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3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 t="s">
        <v>59</v>
      </c>
      <c r="I2" s="44" t="s">
        <v>59</v>
      </c>
      <c r="J2" s="42" t="s">
        <v>33</v>
      </c>
      <c r="K2" s="42" t="s">
        <v>34</v>
      </c>
      <c r="L2" s="42"/>
      <c r="M2" s="61"/>
      <c r="N2" s="61"/>
      <c r="O2" s="38"/>
      <c r="P2" s="67" t="s">
        <v>35</v>
      </c>
      <c r="Q2" s="67" t="s">
        <v>36</v>
      </c>
      <c r="R2" s="67" t="s">
        <v>37</v>
      </c>
      <c r="S2" s="67" t="s">
        <v>35</v>
      </c>
      <c r="T2" s="67" t="s">
        <v>36</v>
      </c>
      <c r="U2" s="67" t="s">
        <v>37</v>
      </c>
      <c r="V2" s="67" t="s">
        <v>35</v>
      </c>
      <c r="W2" s="67" t="s">
        <v>36</v>
      </c>
      <c r="X2" s="67" t="s">
        <v>37</v>
      </c>
      <c r="Y2" s="67" t="s">
        <v>35</v>
      </c>
      <c r="Z2" s="67" t="s">
        <v>36</v>
      </c>
      <c r="AA2" s="67" t="s">
        <v>37</v>
      </c>
      <c r="AB2" s="67" t="s">
        <v>35</v>
      </c>
      <c r="AC2" s="67" t="s">
        <v>36</v>
      </c>
      <c r="AD2" s="67" t="s">
        <v>37</v>
      </c>
      <c r="AE2" s="67" t="s">
        <v>35</v>
      </c>
      <c r="AF2" s="67" t="s">
        <v>36</v>
      </c>
      <c r="AG2" s="6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33" s="17" customFormat="1" ht="12.75">
      <c r="A3" s="50"/>
      <c r="B3" s="51"/>
      <c r="C3" s="52"/>
      <c r="D3" s="96"/>
      <c r="E3" s="53"/>
      <c r="F3" s="91">
        <f>K3+L3+M3+N3</f>
        <v>0</v>
      </c>
      <c r="G3" s="54"/>
      <c r="H3" s="55"/>
      <c r="I3" s="56"/>
      <c r="J3" s="92">
        <f aca="true" t="shared" si="0" ref="J3:J15">P3+S3+V3+Y3+AB3+AE3+AH3+AK3+AN3+AQ3+AT3+AW3+AZ3+BC3+BF3+BI3+BL3+BO3+BR3+BU3+BX3+CA3</f>
        <v>0</v>
      </c>
      <c r="K3" s="69">
        <f aca="true" t="shared" si="1" ref="K3:K15">R3+U3+X3+AA3+AD3+AG3+AJ3+AM3+AP3+AS3+AV3+AY3+BB3+BE3+BH3+BK3+BN3+BQ3+BT3+BW3+BZ3+CC3</f>
        <v>0</v>
      </c>
      <c r="L3" s="69"/>
      <c r="M3" s="93"/>
      <c r="N3" s="93"/>
      <c r="O3" s="38" t="str">
        <f aca="true" t="shared" si="2" ref="O3:O15">IF(COUNTIF(assolute,C3)&gt;1,"x"," ")</f>
        <v> 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81" s="3" customFormat="1" ht="12.75">
      <c r="A4" s="89">
        <v>1</v>
      </c>
      <c r="B4" s="90" t="s">
        <v>60</v>
      </c>
      <c r="C4" s="90" t="s">
        <v>61</v>
      </c>
      <c r="D4" s="89" t="s">
        <v>62</v>
      </c>
      <c r="E4" s="90" t="s">
        <v>63</v>
      </c>
      <c r="F4" s="64">
        <f aca="true" t="shared" si="3" ref="F4:F15">L4+M4+N4+H4</f>
        <v>525</v>
      </c>
      <c r="G4" s="2"/>
      <c r="H4" s="33">
        <f>K4-AD4-BH4-BT4-BZ4</f>
        <v>450</v>
      </c>
      <c r="I4" s="5">
        <v>16</v>
      </c>
      <c r="J4" s="35">
        <f t="shared" si="0"/>
        <v>20</v>
      </c>
      <c r="K4" s="26">
        <f t="shared" si="1"/>
        <v>546</v>
      </c>
      <c r="L4" s="26"/>
      <c r="M4" s="66">
        <v>25</v>
      </c>
      <c r="N4" s="66">
        <v>50</v>
      </c>
      <c r="O4" s="65" t="str">
        <f t="shared" si="2"/>
        <v> </v>
      </c>
      <c r="P4" s="89" t="s">
        <v>42</v>
      </c>
      <c r="Q4" s="89" t="s">
        <v>64</v>
      </c>
      <c r="R4" s="89" t="s">
        <v>65</v>
      </c>
      <c r="S4" s="89" t="s">
        <v>42</v>
      </c>
      <c r="T4" s="89" t="s">
        <v>64</v>
      </c>
      <c r="U4" s="89" t="s">
        <v>66</v>
      </c>
      <c r="V4" s="89" t="s">
        <v>42</v>
      </c>
      <c r="W4" s="89" t="s">
        <v>64</v>
      </c>
      <c r="X4" s="89" t="s">
        <v>65</v>
      </c>
      <c r="Y4" s="89" t="s">
        <v>42</v>
      </c>
      <c r="Z4" s="89" t="s">
        <v>64</v>
      </c>
      <c r="AA4" s="89" t="s">
        <v>65</v>
      </c>
      <c r="AB4" s="89" t="s">
        <v>42</v>
      </c>
      <c r="AC4" s="89" t="s">
        <v>67</v>
      </c>
      <c r="AD4" s="120" t="s">
        <v>68</v>
      </c>
      <c r="AE4" s="89" t="s">
        <v>42</v>
      </c>
      <c r="AF4" s="89" t="s">
        <v>53</v>
      </c>
      <c r="AG4" s="122" t="s">
        <v>66</v>
      </c>
      <c r="AH4" s="1"/>
      <c r="AI4" s="1"/>
      <c r="AJ4" s="1"/>
      <c r="AK4" s="89" t="s">
        <v>42</v>
      </c>
      <c r="AL4" s="89" t="s">
        <v>64</v>
      </c>
      <c r="AM4" s="89" t="s">
        <v>69</v>
      </c>
      <c r="AN4" s="89" t="s">
        <v>42</v>
      </c>
      <c r="AO4" s="89" t="s">
        <v>70</v>
      </c>
      <c r="AP4" s="89" t="s">
        <v>71</v>
      </c>
      <c r="AQ4" s="89" t="s">
        <v>42</v>
      </c>
      <c r="AR4" s="89" t="s">
        <v>53</v>
      </c>
      <c r="AS4" s="89" t="s">
        <v>66</v>
      </c>
      <c r="AT4" s="89" t="s">
        <v>42</v>
      </c>
      <c r="AU4" s="89" t="s">
        <v>53</v>
      </c>
      <c r="AV4" s="89" t="s">
        <v>66</v>
      </c>
      <c r="AW4" s="89" t="s">
        <v>42</v>
      </c>
      <c r="AX4" s="89" t="s">
        <v>72</v>
      </c>
      <c r="AY4" s="89" t="s">
        <v>69</v>
      </c>
      <c r="AZ4" s="89" t="s">
        <v>42</v>
      </c>
      <c r="BA4" s="89" t="s">
        <v>53</v>
      </c>
      <c r="BB4" s="89" t="s">
        <v>66</v>
      </c>
      <c r="BC4" s="89" t="s">
        <v>42</v>
      </c>
      <c r="BD4" s="89" t="s">
        <v>70</v>
      </c>
      <c r="BE4" s="89" t="s">
        <v>73</v>
      </c>
      <c r="BF4" s="89" t="s">
        <v>42</v>
      </c>
      <c r="BG4" s="89" t="s">
        <v>74</v>
      </c>
      <c r="BH4" s="120" t="s">
        <v>75</v>
      </c>
      <c r="BI4" s="89" t="s">
        <v>42</v>
      </c>
      <c r="BJ4" s="89" t="s">
        <v>72</v>
      </c>
      <c r="BK4" s="89" t="s">
        <v>69</v>
      </c>
      <c r="BL4" s="89" t="s">
        <v>42</v>
      </c>
      <c r="BM4" s="89" t="s">
        <v>72</v>
      </c>
      <c r="BN4" s="122" t="s">
        <v>69</v>
      </c>
      <c r="BO4" s="89" t="s">
        <v>42</v>
      </c>
      <c r="BP4" s="89" t="s">
        <v>70</v>
      </c>
      <c r="BQ4" s="89" t="s">
        <v>71</v>
      </c>
      <c r="BR4" s="89" t="s">
        <v>42</v>
      </c>
      <c r="BS4" s="89" t="s">
        <v>76</v>
      </c>
      <c r="BT4" s="120" t="s">
        <v>77</v>
      </c>
      <c r="BU4" s="1"/>
      <c r="BV4" s="1"/>
      <c r="BW4" s="1"/>
      <c r="BX4" s="89" t="s">
        <v>42</v>
      </c>
      <c r="BY4" s="89" t="s">
        <v>67</v>
      </c>
      <c r="BZ4" s="120" t="s">
        <v>68</v>
      </c>
      <c r="CA4" s="89" t="s">
        <v>42</v>
      </c>
      <c r="CB4" s="89" t="s">
        <v>53</v>
      </c>
      <c r="CC4" s="89" t="s">
        <v>66</v>
      </c>
    </row>
    <row r="5" spans="1:81" s="3" customFormat="1" ht="12.75">
      <c r="A5" s="89">
        <v>2</v>
      </c>
      <c r="B5" s="90" t="s">
        <v>60</v>
      </c>
      <c r="C5" s="90" t="s">
        <v>84</v>
      </c>
      <c r="D5" s="89">
        <v>1986</v>
      </c>
      <c r="E5" s="90" t="s">
        <v>85</v>
      </c>
      <c r="F5" s="64">
        <f t="shared" si="3"/>
        <v>470</v>
      </c>
      <c r="G5" s="2"/>
      <c r="H5" s="33">
        <f>K5</f>
        <v>420</v>
      </c>
      <c r="I5" s="5"/>
      <c r="J5" s="35">
        <f t="shared" si="0"/>
        <v>16</v>
      </c>
      <c r="K5" s="26">
        <f t="shared" si="1"/>
        <v>420</v>
      </c>
      <c r="L5" s="26"/>
      <c r="M5" s="66">
        <v>25</v>
      </c>
      <c r="N5" s="66">
        <v>25</v>
      </c>
      <c r="O5" s="65" t="str">
        <f t="shared" si="2"/>
        <v> </v>
      </c>
      <c r="P5" s="1"/>
      <c r="Q5" s="1"/>
      <c r="R5" s="1"/>
      <c r="S5" s="89" t="s">
        <v>42</v>
      </c>
      <c r="T5" s="89" t="s">
        <v>67</v>
      </c>
      <c r="U5" s="89" t="s">
        <v>71</v>
      </c>
      <c r="V5" s="1"/>
      <c r="W5" s="1"/>
      <c r="X5" s="1"/>
      <c r="Y5" s="89" t="s">
        <v>42</v>
      </c>
      <c r="Z5" s="89" t="s">
        <v>67</v>
      </c>
      <c r="AA5" s="89" t="s">
        <v>68</v>
      </c>
      <c r="AB5" s="89" t="s">
        <v>42</v>
      </c>
      <c r="AC5" s="89" t="s">
        <v>64</v>
      </c>
      <c r="AD5" s="89" t="s">
        <v>65</v>
      </c>
      <c r="AE5" s="89" t="s">
        <v>42</v>
      </c>
      <c r="AF5" s="89" t="s">
        <v>72</v>
      </c>
      <c r="AG5" s="122" t="s">
        <v>69</v>
      </c>
      <c r="AH5" s="1"/>
      <c r="AI5" s="1"/>
      <c r="AJ5" s="1"/>
      <c r="AK5" s="1"/>
      <c r="AL5" s="1"/>
      <c r="AM5" s="1"/>
      <c r="AN5" s="1"/>
      <c r="AO5" s="1"/>
      <c r="AP5" s="1"/>
      <c r="AQ5" s="89" t="s">
        <v>42</v>
      </c>
      <c r="AR5" s="89" t="s">
        <v>64</v>
      </c>
      <c r="AS5" s="89" t="s">
        <v>65</v>
      </c>
      <c r="AT5" s="89" t="s">
        <v>42</v>
      </c>
      <c r="AU5" s="89" t="s">
        <v>72</v>
      </c>
      <c r="AV5" s="89" t="s">
        <v>69</v>
      </c>
      <c r="AW5" s="89" t="s">
        <v>42</v>
      </c>
      <c r="AX5" s="89" t="s">
        <v>64</v>
      </c>
      <c r="AY5" s="89" t="s">
        <v>65</v>
      </c>
      <c r="AZ5" s="1"/>
      <c r="BA5" s="1"/>
      <c r="BB5" s="1"/>
      <c r="BC5" s="89" t="s">
        <v>42</v>
      </c>
      <c r="BD5" s="89" t="s">
        <v>86</v>
      </c>
      <c r="BE5" s="89" t="s">
        <v>68</v>
      </c>
      <c r="BF5" s="89" t="s">
        <v>42</v>
      </c>
      <c r="BG5" s="89" t="s">
        <v>67</v>
      </c>
      <c r="BH5" s="89" t="s">
        <v>68</v>
      </c>
      <c r="BI5" s="89" t="s">
        <v>42</v>
      </c>
      <c r="BJ5" s="89" t="s">
        <v>87</v>
      </c>
      <c r="BK5" s="89" t="s">
        <v>77</v>
      </c>
      <c r="BL5" s="89" t="s">
        <v>42</v>
      </c>
      <c r="BM5" s="89" t="s">
        <v>70</v>
      </c>
      <c r="BN5" s="122" t="s">
        <v>71</v>
      </c>
      <c r="BO5" s="89" t="s">
        <v>42</v>
      </c>
      <c r="BP5" s="89" t="s">
        <v>72</v>
      </c>
      <c r="BQ5" s="89" t="s">
        <v>69</v>
      </c>
      <c r="BR5" s="89" t="s">
        <v>42</v>
      </c>
      <c r="BS5" s="89" t="s">
        <v>64</v>
      </c>
      <c r="BT5" s="89" t="s">
        <v>65</v>
      </c>
      <c r="BU5" s="89" t="s">
        <v>42</v>
      </c>
      <c r="BV5" s="89" t="s">
        <v>70</v>
      </c>
      <c r="BW5" s="89" t="s">
        <v>71</v>
      </c>
      <c r="BX5" s="89" t="s">
        <v>42</v>
      </c>
      <c r="BY5" s="89" t="s">
        <v>72</v>
      </c>
      <c r="BZ5" s="89" t="s">
        <v>69</v>
      </c>
      <c r="CA5" s="89" t="s">
        <v>42</v>
      </c>
      <c r="CB5" s="89" t="s">
        <v>72</v>
      </c>
      <c r="CC5" s="89" t="s">
        <v>69</v>
      </c>
    </row>
    <row r="6" spans="1:81" s="3" customFormat="1" ht="12.75">
      <c r="A6" s="89">
        <v>3</v>
      </c>
      <c r="B6" s="90" t="s">
        <v>60</v>
      </c>
      <c r="C6" s="90" t="s">
        <v>88</v>
      </c>
      <c r="D6" s="89" t="s">
        <v>89</v>
      </c>
      <c r="E6" s="90" t="s">
        <v>90</v>
      </c>
      <c r="F6" s="64">
        <f t="shared" si="3"/>
        <v>464</v>
      </c>
      <c r="G6" s="2"/>
      <c r="H6" s="33">
        <f>K6</f>
        <v>414</v>
      </c>
      <c r="I6" s="5"/>
      <c r="J6" s="35">
        <f t="shared" si="0"/>
        <v>15</v>
      </c>
      <c r="K6" s="26">
        <f t="shared" si="1"/>
        <v>414</v>
      </c>
      <c r="L6" s="26"/>
      <c r="M6" s="66">
        <v>25</v>
      </c>
      <c r="N6" s="66">
        <v>25</v>
      </c>
      <c r="O6" s="65" t="str">
        <f t="shared" si="2"/>
        <v> </v>
      </c>
      <c r="P6" s="89" t="s">
        <v>42</v>
      </c>
      <c r="Q6" s="89" t="s">
        <v>72</v>
      </c>
      <c r="R6" s="89" t="s">
        <v>69</v>
      </c>
      <c r="S6" s="89" t="s">
        <v>42</v>
      </c>
      <c r="T6" s="89" t="s">
        <v>72</v>
      </c>
      <c r="U6" s="89" t="s">
        <v>91</v>
      </c>
      <c r="V6" s="1"/>
      <c r="W6" s="1"/>
      <c r="X6" s="1"/>
      <c r="Y6" s="89" t="s">
        <v>42</v>
      </c>
      <c r="Z6" s="89" t="s">
        <v>74</v>
      </c>
      <c r="AA6" s="89" t="s">
        <v>75</v>
      </c>
      <c r="AB6" s="89" t="s">
        <v>42</v>
      </c>
      <c r="AC6" s="89" t="s">
        <v>53</v>
      </c>
      <c r="AD6" s="89" t="s">
        <v>66</v>
      </c>
      <c r="AE6" s="1"/>
      <c r="AF6" s="1"/>
      <c r="AG6" s="1"/>
      <c r="AH6" s="1"/>
      <c r="AI6" s="1"/>
      <c r="AJ6" s="1"/>
      <c r="AK6" s="1"/>
      <c r="AL6" s="1"/>
      <c r="AM6" s="1"/>
      <c r="AN6" s="89" t="s">
        <v>42</v>
      </c>
      <c r="AO6" s="89" t="s">
        <v>67</v>
      </c>
      <c r="AP6" s="89" t="s">
        <v>68</v>
      </c>
      <c r="AQ6" s="1"/>
      <c r="AR6" s="1"/>
      <c r="AS6" s="1"/>
      <c r="AT6" s="89" t="s">
        <v>42</v>
      </c>
      <c r="AU6" s="89" t="s">
        <v>70</v>
      </c>
      <c r="AV6" s="89" t="s">
        <v>71</v>
      </c>
      <c r="AW6" s="89" t="s">
        <v>42</v>
      </c>
      <c r="AX6" s="89" t="s">
        <v>70</v>
      </c>
      <c r="AY6" s="89" t="s">
        <v>71</v>
      </c>
      <c r="AZ6" s="89" t="s">
        <v>42</v>
      </c>
      <c r="BA6" s="89" t="s">
        <v>70</v>
      </c>
      <c r="BB6" s="89" t="s">
        <v>71</v>
      </c>
      <c r="BC6" s="89" t="s">
        <v>42</v>
      </c>
      <c r="BD6" s="89" t="s">
        <v>72</v>
      </c>
      <c r="BE6" s="89" t="s">
        <v>92</v>
      </c>
      <c r="BF6" s="89" t="s">
        <v>42</v>
      </c>
      <c r="BG6" s="89" t="s">
        <v>70</v>
      </c>
      <c r="BH6" s="89" t="s">
        <v>71</v>
      </c>
      <c r="BI6" s="89" t="s">
        <v>42</v>
      </c>
      <c r="BJ6" s="89" t="s">
        <v>64</v>
      </c>
      <c r="BK6" s="89" t="s">
        <v>65</v>
      </c>
      <c r="BL6" s="89" t="s">
        <v>42</v>
      </c>
      <c r="BM6" s="89" t="s">
        <v>53</v>
      </c>
      <c r="BN6" s="122" t="s">
        <v>66</v>
      </c>
      <c r="BO6" s="89" t="s">
        <v>42</v>
      </c>
      <c r="BP6" s="89" t="s">
        <v>64</v>
      </c>
      <c r="BQ6" s="89" t="s">
        <v>65</v>
      </c>
      <c r="BR6" s="1"/>
      <c r="BS6" s="1"/>
      <c r="BT6" s="1"/>
      <c r="BU6" s="89" t="s">
        <v>42</v>
      </c>
      <c r="BV6" s="89" t="s">
        <v>72</v>
      </c>
      <c r="BW6" s="89" t="s">
        <v>69</v>
      </c>
      <c r="BX6" s="1"/>
      <c r="BY6" s="1"/>
      <c r="BZ6" s="1"/>
      <c r="CA6" s="89" t="s">
        <v>42</v>
      </c>
      <c r="CB6" s="89" t="s">
        <v>64</v>
      </c>
      <c r="CC6" s="89" t="s">
        <v>65</v>
      </c>
    </row>
    <row r="7" spans="1:81" s="3" customFormat="1" ht="12.75">
      <c r="A7" s="89">
        <v>4</v>
      </c>
      <c r="B7" s="90" t="s">
        <v>60</v>
      </c>
      <c r="C7" s="90" t="s">
        <v>93</v>
      </c>
      <c r="D7" s="89" t="s">
        <v>94</v>
      </c>
      <c r="E7" s="90" t="s">
        <v>95</v>
      </c>
      <c r="F7" s="64">
        <f t="shared" si="3"/>
        <v>464</v>
      </c>
      <c r="G7" s="2"/>
      <c r="H7" s="33">
        <f>K7</f>
        <v>414</v>
      </c>
      <c r="I7" s="5"/>
      <c r="J7" s="35">
        <f t="shared" si="0"/>
        <v>15</v>
      </c>
      <c r="K7" s="26">
        <f t="shared" si="1"/>
        <v>414</v>
      </c>
      <c r="L7" s="26"/>
      <c r="M7" s="66">
        <v>25</v>
      </c>
      <c r="N7" s="66">
        <v>25</v>
      </c>
      <c r="O7" s="65" t="str">
        <f t="shared" si="2"/>
        <v> 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89" t="s">
        <v>42</v>
      </c>
      <c r="AF7" s="89" t="s">
        <v>70</v>
      </c>
      <c r="AG7" s="122" t="s">
        <v>71</v>
      </c>
      <c r="AH7" s="89" t="s">
        <v>42</v>
      </c>
      <c r="AI7" s="89" t="s">
        <v>70</v>
      </c>
      <c r="AJ7" s="89" t="s">
        <v>81</v>
      </c>
      <c r="AK7" s="89" t="s">
        <v>42</v>
      </c>
      <c r="AL7" s="89" t="s">
        <v>70</v>
      </c>
      <c r="AM7" s="89" t="s">
        <v>66</v>
      </c>
      <c r="AN7" s="89" t="s">
        <v>42</v>
      </c>
      <c r="AO7" s="89" t="s">
        <v>72</v>
      </c>
      <c r="AP7" s="89" t="s">
        <v>69</v>
      </c>
      <c r="AQ7" s="89" t="s">
        <v>42</v>
      </c>
      <c r="AR7" s="89" t="s">
        <v>70</v>
      </c>
      <c r="AS7" s="89" t="s">
        <v>71</v>
      </c>
      <c r="AT7" s="1"/>
      <c r="AU7" s="1"/>
      <c r="AV7" s="1"/>
      <c r="AW7" s="89" t="s">
        <v>42</v>
      </c>
      <c r="AX7" s="89" t="s">
        <v>67</v>
      </c>
      <c r="AY7" s="89" t="s">
        <v>68</v>
      </c>
      <c r="AZ7" s="1"/>
      <c r="BA7" s="1"/>
      <c r="BB7" s="1"/>
      <c r="BC7" s="89" t="s">
        <v>42</v>
      </c>
      <c r="BD7" s="89" t="s">
        <v>87</v>
      </c>
      <c r="BE7" s="89" t="s">
        <v>71</v>
      </c>
      <c r="BF7" s="89" t="s">
        <v>42</v>
      </c>
      <c r="BG7" s="89" t="s">
        <v>72</v>
      </c>
      <c r="BH7" s="89" t="s">
        <v>69</v>
      </c>
      <c r="BI7" s="89" t="s">
        <v>42</v>
      </c>
      <c r="BJ7" s="89" t="s">
        <v>67</v>
      </c>
      <c r="BK7" s="89" t="s">
        <v>68</v>
      </c>
      <c r="BL7" s="89" t="s">
        <v>42</v>
      </c>
      <c r="BM7" s="89" t="s">
        <v>64</v>
      </c>
      <c r="BN7" s="122" t="s">
        <v>65</v>
      </c>
      <c r="BO7" s="89" t="s">
        <v>42</v>
      </c>
      <c r="BP7" s="89" t="s">
        <v>53</v>
      </c>
      <c r="BQ7" s="89" t="s">
        <v>66</v>
      </c>
      <c r="BR7" s="89" t="s">
        <v>42</v>
      </c>
      <c r="BS7" s="89" t="s">
        <v>72</v>
      </c>
      <c r="BT7" s="89" t="s">
        <v>69</v>
      </c>
      <c r="BU7" s="89" t="s">
        <v>42</v>
      </c>
      <c r="BV7" s="89" t="s">
        <v>53</v>
      </c>
      <c r="BW7" s="89" t="s">
        <v>66</v>
      </c>
      <c r="BX7" s="89" t="s">
        <v>42</v>
      </c>
      <c r="BY7" s="89" t="s">
        <v>64</v>
      </c>
      <c r="BZ7" s="89" t="s">
        <v>65</v>
      </c>
      <c r="CA7" s="89" t="s">
        <v>42</v>
      </c>
      <c r="CB7" s="89" t="s">
        <v>70</v>
      </c>
      <c r="CC7" s="89" t="s">
        <v>71</v>
      </c>
    </row>
    <row r="8" spans="1:81" s="3" customFormat="1" ht="12.75">
      <c r="A8" s="89">
        <v>5</v>
      </c>
      <c r="B8" s="90" t="s">
        <v>60</v>
      </c>
      <c r="C8" s="90" t="s">
        <v>78</v>
      </c>
      <c r="D8" s="89" t="s">
        <v>79</v>
      </c>
      <c r="E8" s="90" t="s">
        <v>80</v>
      </c>
      <c r="F8" s="64">
        <f t="shared" si="3"/>
        <v>443</v>
      </c>
      <c r="G8" s="2"/>
      <c r="H8" s="33">
        <f>K8-AS8-BZ8</f>
        <v>418</v>
      </c>
      <c r="I8" s="5">
        <v>16</v>
      </c>
      <c r="J8" s="35">
        <f t="shared" si="0"/>
        <v>18</v>
      </c>
      <c r="K8" s="26">
        <f t="shared" si="1"/>
        <v>465</v>
      </c>
      <c r="L8" s="26"/>
      <c r="M8" s="66">
        <v>25</v>
      </c>
      <c r="N8" s="66"/>
      <c r="O8" s="65" t="str">
        <f t="shared" si="2"/>
        <v> </v>
      </c>
      <c r="P8" s="1"/>
      <c r="Q8" s="1"/>
      <c r="R8" s="1"/>
      <c r="S8" s="89" t="s">
        <v>42</v>
      </c>
      <c r="T8" s="89" t="s">
        <v>53</v>
      </c>
      <c r="U8" s="89" t="s">
        <v>81</v>
      </c>
      <c r="V8" s="89" t="s">
        <v>42</v>
      </c>
      <c r="W8" s="89" t="s">
        <v>72</v>
      </c>
      <c r="X8" s="89" t="s">
        <v>69</v>
      </c>
      <c r="Y8" s="89" t="s">
        <v>42</v>
      </c>
      <c r="Z8" s="89" t="s">
        <v>72</v>
      </c>
      <c r="AA8" s="89" t="s">
        <v>69</v>
      </c>
      <c r="AB8" s="89" t="s">
        <v>42</v>
      </c>
      <c r="AC8" s="89" t="s">
        <v>70</v>
      </c>
      <c r="AD8" s="89" t="s">
        <v>71</v>
      </c>
      <c r="AE8" s="1"/>
      <c r="AF8" s="1"/>
      <c r="AG8" s="1"/>
      <c r="AH8" s="1"/>
      <c r="AI8" s="1"/>
      <c r="AJ8" s="1"/>
      <c r="AK8" s="89" t="s">
        <v>42</v>
      </c>
      <c r="AL8" s="89" t="s">
        <v>67</v>
      </c>
      <c r="AM8" s="89" t="s">
        <v>65</v>
      </c>
      <c r="AN8" s="89" t="s">
        <v>42</v>
      </c>
      <c r="AO8" s="89" t="s">
        <v>64</v>
      </c>
      <c r="AP8" s="89" t="s">
        <v>65</v>
      </c>
      <c r="AQ8" s="89" t="s">
        <v>42</v>
      </c>
      <c r="AR8" s="89" t="s">
        <v>74</v>
      </c>
      <c r="AS8" s="120" t="s">
        <v>75</v>
      </c>
      <c r="AT8" s="89" t="s">
        <v>42</v>
      </c>
      <c r="AU8" s="89" t="s">
        <v>64</v>
      </c>
      <c r="AV8" s="89" t="s">
        <v>65</v>
      </c>
      <c r="AW8" s="1"/>
      <c r="AX8" s="1"/>
      <c r="AY8" s="1"/>
      <c r="AZ8" s="89" t="s">
        <v>42</v>
      </c>
      <c r="BA8" s="89" t="s">
        <v>67</v>
      </c>
      <c r="BB8" s="89" t="s">
        <v>68</v>
      </c>
      <c r="BC8" s="89" t="s">
        <v>42</v>
      </c>
      <c r="BD8" s="89" t="s">
        <v>76</v>
      </c>
      <c r="BE8" s="89" t="s">
        <v>69</v>
      </c>
      <c r="BF8" s="89" t="s">
        <v>42</v>
      </c>
      <c r="BG8" s="89" t="s">
        <v>64</v>
      </c>
      <c r="BH8" s="89" t="s">
        <v>65</v>
      </c>
      <c r="BI8" s="89" t="s">
        <v>42</v>
      </c>
      <c r="BJ8" s="89" t="s">
        <v>74</v>
      </c>
      <c r="BK8" s="89" t="s">
        <v>75</v>
      </c>
      <c r="BL8" s="89" t="s">
        <v>42</v>
      </c>
      <c r="BM8" s="89" t="s">
        <v>67</v>
      </c>
      <c r="BN8" s="122" t="s">
        <v>68</v>
      </c>
      <c r="BO8" s="89" t="s">
        <v>42</v>
      </c>
      <c r="BP8" s="89" t="s">
        <v>74</v>
      </c>
      <c r="BQ8" s="89" t="s">
        <v>75</v>
      </c>
      <c r="BR8" s="89" t="s">
        <v>42</v>
      </c>
      <c r="BS8" s="89" t="s">
        <v>67</v>
      </c>
      <c r="BT8" s="89" t="s">
        <v>68</v>
      </c>
      <c r="BU8" s="89" t="s">
        <v>42</v>
      </c>
      <c r="BV8" s="89" t="s">
        <v>67</v>
      </c>
      <c r="BW8" s="89" t="s">
        <v>68</v>
      </c>
      <c r="BX8" s="89" t="s">
        <v>42</v>
      </c>
      <c r="BY8" s="89" t="s">
        <v>82</v>
      </c>
      <c r="BZ8" s="120" t="s">
        <v>83</v>
      </c>
      <c r="CA8" s="89" t="s">
        <v>42</v>
      </c>
      <c r="CB8" s="89" t="s">
        <v>67</v>
      </c>
      <c r="CC8" s="89" t="s">
        <v>68</v>
      </c>
    </row>
    <row r="9" spans="1:81" s="3" customFormat="1" ht="12.75">
      <c r="A9" s="89">
        <v>6</v>
      </c>
      <c r="B9" s="90" t="s">
        <v>60</v>
      </c>
      <c r="C9" s="90" t="s">
        <v>96</v>
      </c>
      <c r="D9" s="89" t="s">
        <v>97</v>
      </c>
      <c r="E9" s="90" t="s">
        <v>98</v>
      </c>
      <c r="F9" s="64">
        <f t="shared" si="3"/>
        <v>418</v>
      </c>
      <c r="G9" s="2"/>
      <c r="H9" s="33">
        <f>K9-U9</f>
        <v>368</v>
      </c>
      <c r="I9" s="5">
        <v>16</v>
      </c>
      <c r="J9" s="35">
        <f t="shared" si="0"/>
        <v>17</v>
      </c>
      <c r="K9" s="26">
        <f t="shared" si="1"/>
        <v>386</v>
      </c>
      <c r="L9" s="26"/>
      <c r="M9" s="66">
        <v>25</v>
      </c>
      <c r="N9" s="66">
        <v>25</v>
      </c>
      <c r="O9" s="65" t="str">
        <f t="shared" si="2"/>
        <v> </v>
      </c>
      <c r="P9" s="89" t="s">
        <v>42</v>
      </c>
      <c r="Q9" s="89" t="s">
        <v>67</v>
      </c>
      <c r="R9" s="89" t="s">
        <v>68</v>
      </c>
      <c r="S9" s="89" t="s">
        <v>42</v>
      </c>
      <c r="T9" s="89" t="s">
        <v>99</v>
      </c>
      <c r="U9" s="120" t="s">
        <v>100</v>
      </c>
      <c r="V9" s="89" t="s">
        <v>42</v>
      </c>
      <c r="W9" s="89" t="s">
        <v>82</v>
      </c>
      <c r="X9" s="89" t="s">
        <v>83</v>
      </c>
      <c r="Y9" s="89" t="s">
        <v>42</v>
      </c>
      <c r="Z9" s="89" t="s">
        <v>101</v>
      </c>
      <c r="AA9" s="89" t="s">
        <v>102</v>
      </c>
      <c r="AB9" s="89" t="s">
        <v>42</v>
      </c>
      <c r="AC9" s="89" t="s">
        <v>103</v>
      </c>
      <c r="AD9" s="89" t="s">
        <v>104</v>
      </c>
      <c r="AE9" s="89" t="s">
        <v>42</v>
      </c>
      <c r="AF9" s="89" t="s">
        <v>64</v>
      </c>
      <c r="AG9" s="122" t="s">
        <v>65</v>
      </c>
      <c r="AH9" s="1"/>
      <c r="AI9" s="1"/>
      <c r="AJ9" s="1"/>
      <c r="AK9" s="1"/>
      <c r="AL9" s="1"/>
      <c r="AM9" s="1"/>
      <c r="AN9" s="89" t="s">
        <v>42</v>
      </c>
      <c r="AO9" s="89" t="s">
        <v>82</v>
      </c>
      <c r="AP9" s="89" t="s">
        <v>83</v>
      </c>
      <c r="AQ9" s="89" t="s">
        <v>42</v>
      </c>
      <c r="AR9" s="89" t="s">
        <v>87</v>
      </c>
      <c r="AS9" s="89" t="s">
        <v>83</v>
      </c>
      <c r="AT9" s="89" t="s">
        <v>42</v>
      </c>
      <c r="AU9" s="89" t="s">
        <v>74</v>
      </c>
      <c r="AV9" s="89" t="s">
        <v>75</v>
      </c>
      <c r="AW9" s="89" t="s">
        <v>42</v>
      </c>
      <c r="AX9" s="89" t="s">
        <v>82</v>
      </c>
      <c r="AY9" s="89" t="s">
        <v>83</v>
      </c>
      <c r="AZ9" s="89" t="s">
        <v>42</v>
      </c>
      <c r="BA9" s="89" t="s">
        <v>74</v>
      </c>
      <c r="BB9" s="89" t="s">
        <v>75</v>
      </c>
      <c r="BC9" s="89" t="s">
        <v>42</v>
      </c>
      <c r="BD9" s="89" t="s">
        <v>101</v>
      </c>
      <c r="BE9" s="89" t="s">
        <v>65</v>
      </c>
      <c r="BF9" s="1"/>
      <c r="BG9" s="1"/>
      <c r="BH9" s="1"/>
      <c r="BI9" s="1"/>
      <c r="BJ9" s="1"/>
      <c r="BK9" s="1"/>
      <c r="BL9" s="89" t="s">
        <v>42</v>
      </c>
      <c r="BM9" s="89" t="s">
        <v>74</v>
      </c>
      <c r="BN9" s="122" t="s">
        <v>75</v>
      </c>
      <c r="BO9" s="89" t="s">
        <v>42</v>
      </c>
      <c r="BP9" s="89" t="s">
        <v>82</v>
      </c>
      <c r="BQ9" s="89" t="s">
        <v>83</v>
      </c>
      <c r="BR9" s="1"/>
      <c r="BS9" s="1"/>
      <c r="BT9" s="1"/>
      <c r="BU9" s="89" t="s">
        <v>42</v>
      </c>
      <c r="BV9" s="89" t="s">
        <v>101</v>
      </c>
      <c r="BW9" s="89" t="s">
        <v>102</v>
      </c>
      <c r="BX9" s="89" t="s">
        <v>42</v>
      </c>
      <c r="BY9" s="89" t="s">
        <v>76</v>
      </c>
      <c r="BZ9" s="89" t="s">
        <v>105</v>
      </c>
      <c r="CA9" s="89" t="s">
        <v>42</v>
      </c>
      <c r="CB9" s="89" t="s">
        <v>74</v>
      </c>
      <c r="CC9" s="89" t="s">
        <v>75</v>
      </c>
    </row>
    <row r="10" spans="1:81" s="3" customFormat="1" ht="12.75">
      <c r="A10" s="89">
        <v>7</v>
      </c>
      <c r="B10" s="90" t="s">
        <v>60</v>
      </c>
      <c r="C10" s="90" t="s">
        <v>106</v>
      </c>
      <c r="D10" s="89" t="s">
        <v>107</v>
      </c>
      <c r="E10" s="90" t="s">
        <v>98</v>
      </c>
      <c r="F10" s="64">
        <f t="shared" si="3"/>
        <v>329</v>
      </c>
      <c r="G10" s="2"/>
      <c r="H10" s="33">
        <f>K10-U10-AA10-AD10-AJ10-AS10</f>
        <v>294</v>
      </c>
      <c r="I10" s="5">
        <v>16</v>
      </c>
      <c r="J10" s="35">
        <f t="shared" si="0"/>
        <v>21</v>
      </c>
      <c r="K10" s="26">
        <f t="shared" si="1"/>
        <v>340</v>
      </c>
      <c r="L10" s="26"/>
      <c r="M10" s="66">
        <v>10</v>
      </c>
      <c r="N10" s="66">
        <v>25</v>
      </c>
      <c r="O10" s="65" t="str">
        <f t="shared" si="2"/>
        <v> </v>
      </c>
      <c r="P10" s="89" t="s">
        <v>42</v>
      </c>
      <c r="Q10" s="89" t="s">
        <v>99</v>
      </c>
      <c r="R10" s="89" t="s">
        <v>108</v>
      </c>
      <c r="S10" s="89" t="s">
        <v>42</v>
      </c>
      <c r="T10" s="89" t="s">
        <v>68</v>
      </c>
      <c r="U10" s="120" t="s">
        <v>87</v>
      </c>
      <c r="V10" s="89" t="s">
        <v>42</v>
      </c>
      <c r="W10" s="89" t="s">
        <v>108</v>
      </c>
      <c r="X10" s="89" t="s">
        <v>99</v>
      </c>
      <c r="Y10" s="89" t="s">
        <v>42</v>
      </c>
      <c r="Z10" s="89" t="s">
        <v>100</v>
      </c>
      <c r="AA10" s="120" t="s">
        <v>103</v>
      </c>
      <c r="AB10" s="89" t="s">
        <v>42</v>
      </c>
      <c r="AC10" s="89" t="s">
        <v>69</v>
      </c>
      <c r="AD10" s="120" t="s">
        <v>64</v>
      </c>
      <c r="AE10" s="89" t="s">
        <v>42</v>
      </c>
      <c r="AF10" s="89" t="s">
        <v>101</v>
      </c>
      <c r="AG10" s="122" t="s">
        <v>102</v>
      </c>
      <c r="AH10" s="89" t="s">
        <v>42</v>
      </c>
      <c r="AI10" s="89" t="s">
        <v>91</v>
      </c>
      <c r="AJ10" s="120" t="s">
        <v>64</v>
      </c>
      <c r="AK10" s="89" t="s">
        <v>42</v>
      </c>
      <c r="AL10" s="89" t="s">
        <v>109</v>
      </c>
      <c r="AM10" s="89" t="s">
        <v>108</v>
      </c>
      <c r="AN10" s="89" t="s">
        <v>42</v>
      </c>
      <c r="AO10" s="89" t="s">
        <v>86</v>
      </c>
      <c r="AP10" s="89" t="s">
        <v>104</v>
      </c>
      <c r="AQ10" s="89" t="s">
        <v>42</v>
      </c>
      <c r="AR10" s="89" t="s">
        <v>100</v>
      </c>
      <c r="AS10" s="120" t="s">
        <v>110</v>
      </c>
      <c r="AT10" s="89" t="s">
        <v>42</v>
      </c>
      <c r="AU10" s="89" t="s">
        <v>110</v>
      </c>
      <c r="AV10" s="89" t="s">
        <v>109</v>
      </c>
      <c r="AW10" s="89" t="s">
        <v>42</v>
      </c>
      <c r="AX10" s="89" t="s">
        <v>86</v>
      </c>
      <c r="AY10" s="89" t="s">
        <v>102</v>
      </c>
      <c r="AZ10" s="89" t="s">
        <v>42</v>
      </c>
      <c r="BA10" s="89" t="s">
        <v>76</v>
      </c>
      <c r="BB10" s="89" t="s">
        <v>105</v>
      </c>
      <c r="BC10" s="89" t="s">
        <v>42</v>
      </c>
      <c r="BD10" s="89" t="s">
        <v>102</v>
      </c>
      <c r="BE10" s="89" t="s">
        <v>109</v>
      </c>
      <c r="BF10" s="89" t="s">
        <v>42</v>
      </c>
      <c r="BG10" s="89" t="s">
        <v>86</v>
      </c>
      <c r="BH10" s="89" t="s">
        <v>104</v>
      </c>
      <c r="BI10" s="89" t="s">
        <v>42</v>
      </c>
      <c r="BJ10" s="89" t="s">
        <v>101</v>
      </c>
      <c r="BK10" s="89" t="s">
        <v>102</v>
      </c>
      <c r="BL10" s="89" t="s">
        <v>42</v>
      </c>
      <c r="BM10" s="89" t="s">
        <v>86</v>
      </c>
      <c r="BN10" s="122" t="s">
        <v>104</v>
      </c>
      <c r="BO10" s="89" t="s">
        <v>42</v>
      </c>
      <c r="BP10" s="89" t="s">
        <v>87</v>
      </c>
      <c r="BQ10" s="89" t="s">
        <v>77</v>
      </c>
      <c r="BR10" s="1"/>
      <c r="BS10" s="1"/>
      <c r="BT10" s="1"/>
      <c r="BU10" s="89" t="s">
        <v>42</v>
      </c>
      <c r="BV10" s="89" t="s">
        <v>103</v>
      </c>
      <c r="BW10" s="89" t="s">
        <v>100</v>
      </c>
      <c r="BX10" s="89" t="s">
        <v>42</v>
      </c>
      <c r="BY10" s="89" t="s">
        <v>108</v>
      </c>
      <c r="BZ10" s="89" t="s">
        <v>99</v>
      </c>
      <c r="CA10" s="89" t="s">
        <v>42</v>
      </c>
      <c r="CB10" s="89" t="s">
        <v>86</v>
      </c>
      <c r="CC10" s="89" t="s">
        <v>102</v>
      </c>
    </row>
    <row r="11" spans="1:81" s="3" customFormat="1" ht="12.75">
      <c r="A11" s="89">
        <v>8</v>
      </c>
      <c r="B11" s="90" t="s">
        <v>60</v>
      </c>
      <c r="C11" s="90" t="s">
        <v>114</v>
      </c>
      <c r="D11" s="89" t="s">
        <v>79</v>
      </c>
      <c r="E11" s="90" t="s">
        <v>115</v>
      </c>
      <c r="F11" s="64">
        <f t="shared" si="3"/>
        <v>259</v>
      </c>
      <c r="G11" s="2"/>
      <c r="H11" s="33">
        <f>K11-BE11</f>
        <v>259</v>
      </c>
      <c r="I11" s="5">
        <v>16</v>
      </c>
      <c r="J11" s="35">
        <f t="shared" si="0"/>
        <v>17</v>
      </c>
      <c r="K11" s="26">
        <f t="shared" si="1"/>
        <v>269</v>
      </c>
      <c r="L11" s="26"/>
      <c r="M11" s="66"/>
      <c r="N11" s="66"/>
      <c r="O11" s="65" t="str">
        <f t="shared" si="2"/>
        <v> </v>
      </c>
      <c r="P11" s="89" t="s">
        <v>42</v>
      </c>
      <c r="Q11" s="89" t="s">
        <v>87</v>
      </c>
      <c r="R11" s="89" t="s">
        <v>77</v>
      </c>
      <c r="S11" s="89" t="s">
        <v>42</v>
      </c>
      <c r="T11" s="89" t="s">
        <v>83</v>
      </c>
      <c r="U11" s="89" t="s">
        <v>101</v>
      </c>
      <c r="V11" s="89" t="s">
        <v>42</v>
      </c>
      <c r="W11" s="89" t="s">
        <v>76</v>
      </c>
      <c r="X11" s="89" t="s">
        <v>105</v>
      </c>
      <c r="Y11" s="89" t="s">
        <v>42</v>
      </c>
      <c r="Z11" s="89" t="s">
        <v>86</v>
      </c>
      <c r="AA11" s="89" t="s">
        <v>104</v>
      </c>
      <c r="AB11" s="89" t="s">
        <v>42</v>
      </c>
      <c r="AC11" s="89" t="s">
        <v>109</v>
      </c>
      <c r="AD11" s="89" t="s">
        <v>108</v>
      </c>
      <c r="AE11" s="1"/>
      <c r="AF11" s="1"/>
      <c r="AG11" s="1"/>
      <c r="AH11" s="89" t="s">
        <v>42</v>
      </c>
      <c r="AI11" s="89" t="s">
        <v>109</v>
      </c>
      <c r="AJ11" s="89" t="s">
        <v>100</v>
      </c>
      <c r="AK11" s="89" t="s">
        <v>42</v>
      </c>
      <c r="AL11" s="89" t="s">
        <v>110</v>
      </c>
      <c r="AM11" s="89" t="s">
        <v>100</v>
      </c>
      <c r="AN11" s="1"/>
      <c r="AO11" s="1"/>
      <c r="AP11" s="1"/>
      <c r="AQ11" s="89" t="s">
        <v>42</v>
      </c>
      <c r="AR11" s="89" t="s">
        <v>108</v>
      </c>
      <c r="AS11" s="89" t="s">
        <v>109</v>
      </c>
      <c r="AT11" s="89" t="s">
        <v>42</v>
      </c>
      <c r="AU11" s="89" t="s">
        <v>103</v>
      </c>
      <c r="AV11" s="89" t="s">
        <v>100</v>
      </c>
      <c r="AW11" s="89" t="s">
        <v>42</v>
      </c>
      <c r="AX11" s="89" t="s">
        <v>103</v>
      </c>
      <c r="AY11" s="89" t="s">
        <v>104</v>
      </c>
      <c r="AZ11" s="89" t="s">
        <v>42</v>
      </c>
      <c r="BA11" s="89" t="s">
        <v>108</v>
      </c>
      <c r="BB11" s="89" t="s">
        <v>99</v>
      </c>
      <c r="BC11" s="89" t="s">
        <v>42</v>
      </c>
      <c r="BD11" s="89" t="s">
        <v>69</v>
      </c>
      <c r="BE11" s="120" t="s">
        <v>76</v>
      </c>
      <c r="BF11" s="89" t="s">
        <v>42</v>
      </c>
      <c r="BG11" s="89" t="s">
        <v>100</v>
      </c>
      <c r="BH11" s="89" t="s">
        <v>103</v>
      </c>
      <c r="BI11" s="89" t="s">
        <v>42</v>
      </c>
      <c r="BJ11" s="89" t="s">
        <v>102</v>
      </c>
      <c r="BK11" s="89" t="s">
        <v>101</v>
      </c>
      <c r="BL11" s="89" t="s">
        <v>42</v>
      </c>
      <c r="BM11" s="89" t="s">
        <v>100</v>
      </c>
      <c r="BN11" s="122" t="s">
        <v>103</v>
      </c>
      <c r="BO11" s="89" t="s">
        <v>42</v>
      </c>
      <c r="BP11" s="89" t="s">
        <v>99</v>
      </c>
      <c r="BQ11" s="89" t="s">
        <v>108</v>
      </c>
      <c r="BR11" s="89" t="s">
        <v>42</v>
      </c>
      <c r="BS11" s="89" t="s">
        <v>104</v>
      </c>
      <c r="BT11" s="89" t="s">
        <v>103</v>
      </c>
      <c r="BU11" s="1"/>
      <c r="BV11" s="1"/>
      <c r="BW11" s="1"/>
      <c r="BX11" s="1"/>
      <c r="BY11" s="1"/>
      <c r="BZ11" s="1"/>
      <c r="CA11" s="1"/>
      <c r="CB11" s="1"/>
      <c r="CC11" s="1"/>
    </row>
    <row r="12" spans="1:81" s="3" customFormat="1" ht="12.75">
      <c r="A12" s="89">
        <v>9</v>
      </c>
      <c r="B12" s="90" t="s">
        <v>60</v>
      </c>
      <c r="C12" s="90" t="s">
        <v>120</v>
      </c>
      <c r="D12" s="89" t="s">
        <v>62</v>
      </c>
      <c r="E12" s="90" t="s">
        <v>121</v>
      </c>
      <c r="F12" s="64">
        <f t="shared" si="3"/>
        <v>259</v>
      </c>
      <c r="G12" s="2"/>
      <c r="H12" s="33">
        <f>K12</f>
        <v>259</v>
      </c>
      <c r="I12" s="5"/>
      <c r="J12" s="35">
        <f t="shared" si="0"/>
        <v>12</v>
      </c>
      <c r="K12" s="26">
        <f t="shared" si="1"/>
        <v>259</v>
      </c>
      <c r="L12" s="26"/>
      <c r="M12" s="66"/>
      <c r="N12" s="66"/>
      <c r="O12" s="65" t="str">
        <f t="shared" si="2"/>
        <v> </v>
      </c>
      <c r="P12" s="89" t="s">
        <v>42</v>
      </c>
      <c r="Q12" s="89" t="s">
        <v>74</v>
      </c>
      <c r="R12" s="89" t="s">
        <v>75</v>
      </c>
      <c r="S12" s="89" t="s">
        <v>42</v>
      </c>
      <c r="T12" s="89" t="s">
        <v>110</v>
      </c>
      <c r="U12" s="89" t="s">
        <v>102</v>
      </c>
      <c r="V12" s="1"/>
      <c r="W12" s="1"/>
      <c r="X12" s="1"/>
      <c r="Y12" s="1"/>
      <c r="Z12" s="1"/>
      <c r="AA12" s="1"/>
      <c r="AB12" s="1"/>
      <c r="AC12" s="1"/>
      <c r="AD12" s="1"/>
      <c r="AE12" s="89" t="s">
        <v>42</v>
      </c>
      <c r="AF12" s="89" t="s">
        <v>74</v>
      </c>
      <c r="AG12" s="122" t="s">
        <v>75</v>
      </c>
      <c r="AH12" s="1"/>
      <c r="AI12" s="1"/>
      <c r="AJ12" s="1"/>
      <c r="AK12" s="1"/>
      <c r="AL12" s="1"/>
      <c r="AM12" s="1"/>
      <c r="AN12" s="89" t="s">
        <v>42</v>
      </c>
      <c r="AO12" s="89" t="s">
        <v>87</v>
      </c>
      <c r="AP12" s="89" t="s">
        <v>77</v>
      </c>
      <c r="AQ12" s="1"/>
      <c r="AR12" s="1"/>
      <c r="AS12" s="1"/>
      <c r="AT12" s="89" t="s">
        <v>42</v>
      </c>
      <c r="AU12" s="89" t="s">
        <v>82</v>
      </c>
      <c r="AV12" s="89" t="s">
        <v>83</v>
      </c>
      <c r="AW12" s="1"/>
      <c r="AX12" s="1"/>
      <c r="AY12" s="1"/>
      <c r="AZ12" s="1"/>
      <c r="BA12" s="1"/>
      <c r="BB12" s="1"/>
      <c r="BC12" s="1"/>
      <c r="BD12" s="1"/>
      <c r="BE12" s="1"/>
      <c r="BF12" s="89" t="s">
        <v>42</v>
      </c>
      <c r="BG12" s="89" t="s">
        <v>76</v>
      </c>
      <c r="BH12" s="89" t="s">
        <v>105</v>
      </c>
      <c r="BI12" s="1"/>
      <c r="BJ12" s="1"/>
      <c r="BK12" s="1"/>
      <c r="BL12" s="89" t="s">
        <v>42</v>
      </c>
      <c r="BM12" s="89" t="s">
        <v>101</v>
      </c>
      <c r="BN12" s="122" t="s">
        <v>102</v>
      </c>
      <c r="BO12" s="89" t="s">
        <v>42</v>
      </c>
      <c r="BP12" s="89" t="s">
        <v>101</v>
      </c>
      <c r="BQ12" s="89" t="s">
        <v>102</v>
      </c>
      <c r="BR12" s="89" t="s">
        <v>42</v>
      </c>
      <c r="BS12" s="89" t="s">
        <v>86</v>
      </c>
      <c r="BT12" s="89" t="s">
        <v>102</v>
      </c>
      <c r="BU12" s="89" t="s">
        <v>42</v>
      </c>
      <c r="BV12" s="89" t="s">
        <v>87</v>
      </c>
      <c r="BW12" s="89" t="s">
        <v>77</v>
      </c>
      <c r="BX12" s="89" t="s">
        <v>42</v>
      </c>
      <c r="BY12" s="89" t="s">
        <v>101</v>
      </c>
      <c r="BZ12" s="89" t="s">
        <v>102</v>
      </c>
      <c r="CA12" s="89" t="s">
        <v>42</v>
      </c>
      <c r="CB12" s="89" t="s">
        <v>82</v>
      </c>
      <c r="CC12" s="89" t="s">
        <v>83</v>
      </c>
    </row>
    <row r="13" spans="1:81" s="3" customFormat="1" ht="12.75">
      <c r="A13" s="89">
        <v>10</v>
      </c>
      <c r="B13" s="90" t="s">
        <v>60</v>
      </c>
      <c r="C13" s="90" t="s">
        <v>119</v>
      </c>
      <c r="D13" s="89" t="s">
        <v>89</v>
      </c>
      <c r="E13" s="90" t="s">
        <v>98</v>
      </c>
      <c r="F13" s="64">
        <f t="shared" si="3"/>
        <v>258</v>
      </c>
      <c r="G13" s="2"/>
      <c r="H13" s="33">
        <f>K13</f>
        <v>248</v>
      </c>
      <c r="I13" s="5"/>
      <c r="J13" s="35">
        <f t="shared" si="0"/>
        <v>15</v>
      </c>
      <c r="K13" s="26">
        <f t="shared" si="1"/>
        <v>248</v>
      </c>
      <c r="L13" s="26"/>
      <c r="M13" s="66">
        <v>10</v>
      </c>
      <c r="N13" s="66"/>
      <c r="O13" s="65" t="str">
        <f t="shared" si="2"/>
        <v> </v>
      </c>
      <c r="P13" s="89" t="s">
        <v>42</v>
      </c>
      <c r="Q13" s="89" t="s">
        <v>82</v>
      </c>
      <c r="R13" s="89" t="s">
        <v>83</v>
      </c>
      <c r="S13" s="89" t="s">
        <v>42</v>
      </c>
      <c r="T13" s="89" t="s">
        <v>77</v>
      </c>
      <c r="U13" s="89" t="s">
        <v>86</v>
      </c>
      <c r="V13" s="89" t="s">
        <v>42</v>
      </c>
      <c r="W13" s="89" t="s">
        <v>87</v>
      </c>
      <c r="X13" s="89" t="s">
        <v>77</v>
      </c>
      <c r="Y13" s="89" t="s">
        <v>42</v>
      </c>
      <c r="Z13" s="89" t="s">
        <v>76</v>
      </c>
      <c r="AA13" s="89" t="s">
        <v>105</v>
      </c>
      <c r="AB13" s="1"/>
      <c r="AC13" s="1"/>
      <c r="AD13" s="1"/>
      <c r="AE13" s="89" t="s">
        <v>42</v>
      </c>
      <c r="AF13" s="89" t="s">
        <v>82</v>
      </c>
      <c r="AG13" s="122" t="s">
        <v>83</v>
      </c>
      <c r="AH13" s="1"/>
      <c r="AI13" s="1"/>
      <c r="AJ13" s="1"/>
      <c r="AK13" s="89" t="s">
        <v>42</v>
      </c>
      <c r="AL13" s="89" t="s">
        <v>103</v>
      </c>
      <c r="AM13" s="89" t="s">
        <v>104</v>
      </c>
      <c r="AN13" s="1"/>
      <c r="AO13" s="1"/>
      <c r="AP13" s="1"/>
      <c r="AQ13" s="89" t="s">
        <v>42</v>
      </c>
      <c r="AR13" s="89" t="s">
        <v>99</v>
      </c>
      <c r="AS13" s="89" t="s">
        <v>99</v>
      </c>
      <c r="AT13" s="1"/>
      <c r="AU13" s="1"/>
      <c r="AV13" s="1"/>
      <c r="AW13" s="89" t="s">
        <v>42</v>
      </c>
      <c r="AX13" s="89" t="s">
        <v>110</v>
      </c>
      <c r="AY13" s="89" t="s">
        <v>100</v>
      </c>
      <c r="AZ13" s="1"/>
      <c r="BA13" s="1"/>
      <c r="BB13" s="1"/>
      <c r="BC13" s="1"/>
      <c r="BD13" s="1"/>
      <c r="BE13" s="1"/>
      <c r="BF13" s="89" t="s">
        <v>42</v>
      </c>
      <c r="BG13" s="89" t="s">
        <v>102</v>
      </c>
      <c r="BH13" s="89" t="s">
        <v>101</v>
      </c>
      <c r="BI13" s="89" t="s">
        <v>42</v>
      </c>
      <c r="BJ13" s="89" t="s">
        <v>109</v>
      </c>
      <c r="BK13" s="89" t="s">
        <v>110</v>
      </c>
      <c r="BL13" s="89" t="s">
        <v>42</v>
      </c>
      <c r="BM13" s="89" t="s">
        <v>110</v>
      </c>
      <c r="BN13" s="122" t="s">
        <v>109</v>
      </c>
      <c r="BO13" s="89" t="s">
        <v>42</v>
      </c>
      <c r="BP13" s="89" t="s">
        <v>108</v>
      </c>
      <c r="BQ13" s="89" t="s">
        <v>99</v>
      </c>
      <c r="BR13" s="1"/>
      <c r="BS13" s="1"/>
      <c r="BT13" s="1"/>
      <c r="BU13" s="89" t="s">
        <v>42</v>
      </c>
      <c r="BV13" s="89" t="s">
        <v>100</v>
      </c>
      <c r="BW13" s="89" t="s">
        <v>103</v>
      </c>
      <c r="BX13" s="89" t="s">
        <v>42</v>
      </c>
      <c r="BY13" s="89" t="s">
        <v>105</v>
      </c>
      <c r="BZ13" s="89" t="s">
        <v>76</v>
      </c>
      <c r="CA13" s="89" t="s">
        <v>42</v>
      </c>
      <c r="CB13" s="89" t="s">
        <v>102</v>
      </c>
      <c r="CC13" s="89" t="s">
        <v>103</v>
      </c>
    </row>
    <row r="14" spans="1:81" s="3" customFormat="1" ht="12.75">
      <c r="A14" s="89">
        <v>11</v>
      </c>
      <c r="B14" s="90" t="s">
        <v>60</v>
      </c>
      <c r="C14" s="90" t="s">
        <v>122</v>
      </c>
      <c r="D14" s="89" t="s">
        <v>123</v>
      </c>
      <c r="E14" s="90" t="s">
        <v>124</v>
      </c>
      <c r="F14" s="64">
        <f t="shared" si="3"/>
        <v>205</v>
      </c>
      <c r="G14" s="2"/>
      <c r="H14" s="33">
        <f>K14</f>
        <v>195</v>
      </c>
      <c r="I14" s="5"/>
      <c r="J14" s="35">
        <f t="shared" si="0"/>
        <v>13</v>
      </c>
      <c r="K14" s="26">
        <f t="shared" si="1"/>
        <v>195</v>
      </c>
      <c r="L14" s="26"/>
      <c r="M14" s="66">
        <v>10</v>
      </c>
      <c r="N14" s="66"/>
      <c r="O14" s="65" t="str">
        <f t="shared" si="2"/>
        <v> </v>
      </c>
      <c r="P14" s="1"/>
      <c r="Q14" s="1"/>
      <c r="R14" s="1"/>
      <c r="S14" s="89" t="s">
        <v>42</v>
      </c>
      <c r="T14" s="89" t="s">
        <v>81</v>
      </c>
      <c r="U14" s="89" t="s">
        <v>53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89" t="s">
        <v>42</v>
      </c>
      <c r="AI14" s="89" t="s">
        <v>71</v>
      </c>
      <c r="AJ14" s="89" t="s">
        <v>74</v>
      </c>
      <c r="AK14" s="1"/>
      <c r="AL14" s="1"/>
      <c r="AM14" s="1"/>
      <c r="AN14" s="89" t="s">
        <v>42</v>
      </c>
      <c r="AO14" s="89" t="s">
        <v>109</v>
      </c>
      <c r="AP14" s="89" t="s">
        <v>108</v>
      </c>
      <c r="AQ14" s="89" t="s">
        <v>42</v>
      </c>
      <c r="AR14" s="89" t="s">
        <v>104</v>
      </c>
      <c r="AS14" s="89" t="s">
        <v>103</v>
      </c>
      <c r="AT14" s="89" t="s">
        <v>42</v>
      </c>
      <c r="AU14" s="89" t="s">
        <v>104</v>
      </c>
      <c r="AV14" s="89" t="s">
        <v>86</v>
      </c>
      <c r="AW14" s="89" t="s">
        <v>42</v>
      </c>
      <c r="AX14" s="89" t="s">
        <v>101</v>
      </c>
      <c r="AY14" s="89" t="s">
        <v>105</v>
      </c>
      <c r="AZ14" s="1"/>
      <c r="BA14" s="1"/>
      <c r="BB14" s="1"/>
      <c r="BC14" s="89" t="s">
        <v>42</v>
      </c>
      <c r="BD14" s="89" t="s">
        <v>105</v>
      </c>
      <c r="BE14" s="89" t="s">
        <v>99</v>
      </c>
      <c r="BF14" s="89" t="s">
        <v>42</v>
      </c>
      <c r="BG14" s="89" t="s">
        <v>87</v>
      </c>
      <c r="BH14" s="89" t="s">
        <v>77</v>
      </c>
      <c r="BI14" s="89" t="s">
        <v>42</v>
      </c>
      <c r="BJ14" s="89" t="s">
        <v>86</v>
      </c>
      <c r="BK14" s="89" t="s">
        <v>104</v>
      </c>
      <c r="BL14" s="89" t="s">
        <v>42</v>
      </c>
      <c r="BM14" s="89" t="s">
        <v>103</v>
      </c>
      <c r="BN14" s="122" t="s">
        <v>100</v>
      </c>
      <c r="BO14" s="89" t="s">
        <v>42</v>
      </c>
      <c r="BP14" s="89" t="s">
        <v>110</v>
      </c>
      <c r="BQ14" s="89" t="s">
        <v>109</v>
      </c>
      <c r="BR14" s="89" t="s">
        <v>42</v>
      </c>
      <c r="BS14" s="89" t="s">
        <v>108</v>
      </c>
      <c r="BT14" s="89" t="s">
        <v>109</v>
      </c>
      <c r="BU14" s="89" t="s">
        <v>42</v>
      </c>
      <c r="BV14" s="89" t="s">
        <v>108</v>
      </c>
      <c r="BW14" s="89" t="s">
        <v>99</v>
      </c>
      <c r="BX14" s="1"/>
      <c r="BY14" s="1"/>
      <c r="BZ14" s="1"/>
      <c r="CA14" s="1"/>
      <c r="CB14" s="1"/>
      <c r="CC14" s="1"/>
    </row>
    <row r="15" spans="1:81" s="3" customFormat="1" ht="12.75">
      <c r="A15" s="89">
        <v>12</v>
      </c>
      <c r="B15" s="90" t="s">
        <v>60</v>
      </c>
      <c r="C15" s="90" t="s">
        <v>138</v>
      </c>
      <c r="D15" s="89" t="s">
        <v>94</v>
      </c>
      <c r="E15" s="90" t="s">
        <v>139</v>
      </c>
      <c r="F15" s="64">
        <f t="shared" si="3"/>
        <v>147</v>
      </c>
      <c r="G15" s="2"/>
      <c r="H15" s="33">
        <f>K15</f>
        <v>147</v>
      </c>
      <c r="I15" s="5"/>
      <c r="J15" s="35">
        <f t="shared" si="0"/>
        <v>12</v>
      </c>
      <c r="K15" s="26">
        <f t="shared" si="1"/>
        <v>147</v>
      </c>
      <c r="L15" s="26"/>
      <c r="M15" s="66"/>
      <c r="N15" s="66"/>
      <c r="O15" s="65" t="str">
        <f t="shared" si="2"/>
        <v> </v>
      </c>
      <c r="P15" s="89" t="s">
        <v>42</v>
      </c>
      <c r="Q15" s="89" t="s">
        <v>86</v>
      </c>
      <c r="R15" s="89" t="s">
        <v>104</v>
      </c>
      <c r="S15" s="1"/>
      <c r="T15" s="1"/>
      <c r="U15" s="1"/>
      <c r="V15" s="1"/>
      <c r="W15" s="1"/>
      <c r="X15" s="1"/>
      <c r="Y15" s="89" t="s">
        <v>42</v>
      </c>
      <c r="Z15" s="89" t="s">
        <v>99</v>
      </c>
      <c r="AA15" s="89" t="s">
        <v>108</v>
      </c>
      <c r="AB15" s="89" t="s">
        <v>42</v>
      </c>
      <c r="AC15" s="89" t="s">
        <v>102</v>
      </c>
      <c r="AD15" s="89" t="s">
        <v>86</v>
      </c>
      <c r="AE15" s="1"/>
      <c r="AF15" s="1"/>
      <c r="AG15" s="1"/>
      <c r="AH15" s="1"/>
      <c r="AI15" s="1"/>
      <c r="AJ15" s="1"/>
      <c r="AK15" s="1"/>
      <c r="AL15" s="1"/>
      <c r="AM15" s="1"/>
      <c r="AN15" s="89" t="s">
        <v>42</v>
      </c>
      <c r="AO15" s="89" t="s">
        <v>103</v>
      </c>
      <c r="AP15" s="89" t="s">
        <v>100</v>
      </c>
      <c r="AQ15" s="89" t="s">
        <v>42</v>
      </c>
      <c r="AR15" s="89" t="s">
        <v>109</v>
      </c>
      <c r="AS15" s="89" t="s">
        <v>108</v>
      </c>
      <c r="AT15" s="89" t="s">
        <v>42</v>
      </c>
      <c r="AU15" s="89" t="s">
        <v>105</v>
      </c>
      <c r="AV15" s="89" t="s">
        <v>76</v>
      </c>
      <c r="AW15" s="1"/>
      <c r="AX15" s="1"/>
      <c r="AY15" s="1"/>
      <c r="AZ15" s="1"/>
      <c r="BA15" s="1"/>
      <c r="BB15" s="1"/>
      <c r="BC15" s="89" t="s">
        <v>42</v>
      </c>
      <c r="BD15" s="89" t="s">
        <v>118</v>
      </c>
      <c r="BE15" s="89" t="s">
        <v>67</v>
      </c>
      <c r="BF15" s="89" t="s">
        <v>42</v>
      </c>
      <c r="BG15" s="89" t="s">
        <v>105</v>
      </c>
      <c r="BH15" s="89" t="s">
        <v>76</v>
      </c>
      <c r="BI15" s="1"/>
      <c r="BJ15" s="1"/>
      <c r="BK15" s="1"/>
      <c r="BL15" s="89" t="s">
        <v>42</v>
      </c>
      <c r="BM15" s="89" t="s">
        <v>105</v>
      </c>
      <c r="BN15" s="122" t="s">
        <v>76</v>
      </c>
      <c r="BO15" s="1"/>
      <c r="BP15" s="1"/>
      <c r="BQ15" s="1"/>
      <c r="BR15" s="89" t="s">
        <v>42</v>
      </c>
      <c r="BS15" s="89" t="s">
        <v>102</v>
      </c>
      <c r="BT15" s="89" t="s">
        <v>86</v>
      </c>
      <c r="BU15" s="89" t="s">
        <v>42</v>
      </c>
      <c r="BV15" s="89" t="s">
        <v>102</v>
      </c>
      <c r="BW15" s="89" t="s">
        <v>101</v>
      </c>
      <c r="BX15" s="89" t="s">
        <v>42</v>
      </c>
      <c r="BY15" s="89" t="s">
        <v>77</v>
      </c>
      <c r="BZ15" s="89" t="s">
        <v>87</v>
      </c>
      <c r="CA15" s="1"/>
      <c r="CB15" s="1"/>
      <c r="CC15" s="1"/>
    </row>
    <row r="16" spans="1:81" s="3" customFormat="1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</row>
    <row r="17" spans="1:81" s="3" customFormat="1" ht="12.75">
      <c r="A17" s="89">
        <v>13</v>
      </c>
      <c r="B17" s="90" t="s">
        <v>60</v>
      </c>
      <c r="C17" s="90" t="s">
        <v>111</v>
      </c>
      <c r="D17" s="89" t="s">
        <v>112</v>
      </c>
      <c r="E17" s="90" t="s">
        <v>85</v>
      </c>
      <c r="F17" s="64">
        <f>K17+L17+M17+N17</f>
        <v>306</v>
      </c>
      <c r="G17" s="2"/>
      <c r="H17" s="33"/>
      <c r="I17" s="5">
        <v>16</v>
      </c>
      <c r="J17" s="35">
        <f>P17+S17+V17+Y17+AB17+AE17+AH17+AK17+AN17+AQ17+AT17+AW17+AZ17+BC17+BF17+BI17+BL17+BO17+BR17+BU17+BX17+CA17</f>
        <v>10</v>
      </c>
      <c r="K17" s="26">
        <f>R17+U17+X17+AA17+AD17+AG17+AJ17+AM17+AP17+AS17+AV17+AY17+BB17+BE17+BH17+BK17+BN17+BQ17+BT17+BW17+BZ17+CC17</f>
        <v>306</v>
      </c>
      <c r="L17" s="26"/>
      <c r="M17" s="66"/>
      <c r="N17" s="66"/>
      <c r="O17" s="65" t="str">
        <f>IF(COUNTIF(assolute,C17)&gt;1,"x"," ")</f>
        <v> </v>
      </c>
      <c r="P17" s="1"/>
      <c r="Q17" s="1"/>
      <c r="R17" s="1"/>
      <c r="S17" s="1"/>
      <c r="T17" s="1"/>
      <c r="U17" s="1"/>
      <c r="V17" s="1"/>
      <c r="W17" s="1"/>
      <c r="X17" s="125"/>
      <c r="Y17" s="1"/>
      <c r="Z17" s="1"/>
      <c r="AA17" s="1"/>
      <c r="AB17" s="1"/>
      <c r="AC17" s="1"/>
      <c r="AD17" s="1"/>
      <c r="AE17" s="89" t="s">
        <v>42</v>
      </c>
      <c r="AF17" s="89" t="s">
        <v>42</v>
      </c>
      <c r="AG17" s="122" t="s">
        <v>91</v>
      </c>
      <c r="AH17" s="89" t="s">
        <v>42</v>
      </c>
      <c r="AI17" s="89" t="s">
        <v>42</v>
      </c>
      <c r="AJ17" s="89" t="s">
        <v>73</v>
      </c>
      <c r="AK17" s="89" t="s">
        <v>42</v>
      </c>
      <c r="AL17" s="89" t="s">
        <v>53</v>
      </c>
      <c r="AM17" s="89" t="s">
        <v>91</v>
      </c>
      <c r="AN17" s="1"/>
      <c r="AO17" s="1"/>
      <c r="AP17" s="1"/>
      <c r="AQ17" s="1"/>
      <c r="AR17" s="1"/>
      <c r="AS17" s="1"/>
      <c r="AT17" s="1"/>
      <c r="AU17" s="1"/>
      <c r="AV17" s="1"/>
      <c r="AW17" s="89" t="s">
        <v>42</v>
      </c>
      <c r="AX17" s="89" t="s">
        <v>42</v>
      </c>
      <c r="AY17" s="89" t="s">
        <v>91</v>
      </c>
      <c r="AZ17" s="89" t="s">
        <v>42</v>
      </c>
      <c r="BA17" s="89" t="s">
        <v>42</v>
      </c>
      <c r="BB17" s="89" t="s">
        <v>91</v>
      </c>
      <c r="BC17" s="89" t="s">
        <v>42</v>
      </c>
      <c r="BD17" s="89" t="s">
        <v>53</v>
      </c>
      <c r="BE17" s="89" t="s">
        <v>113</v>
      </c>
      <c r="BF17" s="1"/>
      <c r="BG17" s="1"/>
      <c r="BH17" s="1"/>
      <c r="BI17" s="89" t="s">
        <v>42</v>
      </c>
      <c r="BJ17" s="89" t="s">
        <v>53</v>
      </c>
      <c r="BK17" s="89" t="s">
        <v>66</v>
      </c>
      <c r="BL17" s="1"/>
      <c r="BM17" s="1"/>
      <c r="BN17" s="1"/>
      <c r="BO17" s="89" t="s">
        <v>42</v>
      </c>
      <c r="BP17" s="89" t="s">
        <v>42</v>
      </c>
      <c r="BQ17" s="89" t="s">
        <v>91</v>
      </c>
      <c r="BR17" s="89" t="s">
        <v>42</v>
      </c>
      <c r="BS17" s="89" t="s">
        <v>53</v>
      </c>
      <c r="BT17" s="89" t="s">
        <v>66</v>
      </c>
      <c r="BU17" s="1"/>
      <c r="BV17" s="1"/>
      <c r="BW17" s="125"/>
      <c r="BX17" s="89" t="s">
        <v>42</v>
      </c>
      <c r="BY17" s="89" t="s">
        <v>53</v>
      </c>
      <c r="BZ17" s="89" t="s">
        <v>66</v>
      </c>
      <c r="CA17" s="1"/>
      <c r="CB17" s="1"/>
      <c r="CC17" s="1"/>
    </row>
    <row r="18" spans="1:81" s="3" customFormat="1" ht="12.75">
      <c r="A18" s="89">
        <v>14</v>
      </c>
      <c r="B18" s="90" t="s">
        <v>60</v>
      </c>
      <c r="C18" s="90" t="s">
        <v>116</v>
      </c>
      <c r="D18" s="89" t="s">
        <v>107</v>
      </c>
      <c r="E18" s="90" t="s">
        <v>117</v>
      </c>
      <c r="F18" s="64">
        <f>K18+L18+M18+N18</f>
        <v>255</v>
      </c>
      <c r="G18" s="2"/>
      <c r="H18" s="33"/>
      <c r="I18" s="5"/>
      <c r="J18" s="35">
        <f>P18+S18+V18+Y18+AB18+AE18+AH18+AK18+AN18+AQ18+AT18+AW18+AZ18+BC18+BF18+BI18+BL18+BO18+BR18+BU18+BX18+CA18</f>
        <v>8</v>
      </c>
      <c r="K18" s="26">
        <f>R18+U18+X18+AA18+AD18+AG18+AJ18+AM18+AP18+AS18+AV18+AY18+BB18+BE18+BH18+BK18+BN18+BQ18+BT18+BW18+BZ18+CC18</f>
        <v>230</v>
      </c>
      <c r="L18" s="26"/>
      <c r="M18" s="66"/>
      <c r="N18" s="66">
        <v>25</v>
      </c>
      <c r="O18" s="65" t="str">
        <f>IF(COUNTIF(assolute,C18)&gt;1,"x"," ")</f>
        <v> 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89" t="s">
        <v>42</v>
      </c>
      <c r="AR18" s="89" t="s">
        <v>72</v>
      </c>
      <c r="AS18" s="89" t="s">
        <v>69</v>
      </c>
      <c r="AT18" s="1"/>
      <c r="AU18" s="1"/>
      <c r="AV18" s="1"/>
      <c r="AW18" s="89" t="s">
        <v>42</v>
      </c>
      <c r="AX18" s="89" t="s">
        <v>53</v>
      </c>
      <c r="AY18" s="89" t="s">
        <v>66</v>
      </c>
      <c r="AZ18" s="1"/>
      <c r="BA18" s="1"/>
      <c r="BB18" s="1"/>
      <c r="BC18" s="89" t="s">
        <v>42</v>
      </c>
      <c r="BD18" s="89" t="s">
        <v>67</v>
      </c>
      <c r="BE18" s="89" t="s">
        <v>118</v>
      </c>
      <c r="BF18" s="89" t="s">
        <v>42</v>
      </c>
      <c r="BG18" s="89" t="s">
        <v>53</v>
      </c>
      <c r="BH18" s="89" t="s">
        <v>66</v>
      </c>
      <c r="BI18" s="89" t="s">
        <v>42</v>
      </c>
      <c r="BJ18" s="89" t="s">
        <v>70</v>
      </c>
      <c r="BK18" s="89" t="s">
        <v>71</v>
      </c>
      <c r="BL18" s="1"/>
      <c r="BM18" s="1"/>
      <c r="BN18" s="1"/>
      <c r="BO18" s="1"/>
      <c r="BP18" s="1"/>
      <c r="BQ18" s="1"/>
      <c r="BR18" s="89" t="s">
        <v>42</v>
      </c>
      <c r="BS18" s="89" t="s">
        <v>70</v>
      </c>
      <c r="BT18" s="89" t="s">
        <v>71</v>
      </c>
      <c r="BU18" s="89" t="s">
        <v>42</v>
      </c>
      <c r="BV18" s="89" t="s">
        <v>42</v>
      </c>
      <c r="BW18" s="89" t="s">
        <v>91</v>
      </c>
      <c r="BX18" s="89" t="s">
        <v>42</v>
      </c>
      <c r="BY18" s="89" t="s">
        <v>70</v>
      </c>
      <c r="BZ18" s="89" t="s">
        <v>71</v>
      </c>
      <c r="CA18" s="1"/>
      <c r="CB18" s="1"/>
      <c r="CC18" s="1"/>
    </row>
    <row r="19" spans="1:81" s="3" customFormat="1" ht="12.75">
      <c r="A19" s="89">
        <v>15</v>
      </c>
      <c r="B19" s="90" t="s">
        <v>60</v>
      </c>
      <c r="C19" s="90" t="s">
        <v>129</v>
      </c>
      <c r="D19" s="89" t="s">
        <v>112</v>
      </c>
      <c r="E19" s="90" t="s">
        <v>130</v>
      </c>
      <c r="F19" s="64">
        <f>K19+L19+M19+N19</f>
        <v>200</v>
      </c>
      <c r="G19" s="2"/>
      <c r="H19" s="33"/>
      <c r="I19" s="5"/>
      <c r="J19" s="35">
        <f>P19+S19+V19+Y19+AB19+AE19+AH19+AK19+AN19+AQ19+AT19+AW19+AZ19+BC19+BF19+BI19+BL19+BO19+BR19+BU19+BX19+CA19</f>
        <v>5</v>
      </c>
      <c r="K19" s="26">
        <f>R19+U19+X19+AA19+AD19+AG19+AJ19+AM19+AP19+AS19+AV19+AY19+BB19+BE19+BH19+BK19+BN19+BQ19+BT19+BW19+BZ19+CC19</f>
        <v>150</v>
      </c>
      <c r="L19" s="26"/>
      <c r="M19" s="66">
        <v>50</v>
      </c>
      <c r="N19" s="66"/>
      <c r="O19" s="65" t="str">
        <f>IF(COUNTIF(assolute,C19)&gt;1,"x"," ")</f>
        <v> 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89" t="s">
        <v>42</v>
      </c>
      <c r="AO19" s="89" t="s">
        <v>42</v>
      </c>
      <c r="AP19" s="89" t="s">
        <v>91</v>
      </c>
      <c r="AQ19" s="89" t="s">
        <v>42</v>
      </c>
      <c r="AR19" s="89" t="s">
        <v>42</v>
      </c>
      <c r="AS19" s="89" t="s">
        <v>91</v>
      </c>
      <c r="AT19" s="89" t="s">
        <v>42</v>
      </c>
      <c r="AU19" s="89" t="s">
        <v>42</v>
      </c>
      <c r="AV19" s="89" t="s">
        <v>91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89" t="s">
        <v>42</v>
      </c>
      <c r="BY19" s="89" t="s">
        <v>42</v>
      </c>
      <c r="BZ19" s="89" t="s">
        <v>91</v>
      </c>
      <c r="CA19" s="89" t="s">
        <v>42</v>
      </c>
      <c r="CB19" s="89" t="s">
        <v>42</v>
      </c>
      <c r="CC19" s="89" t="s">
        <v>91</v>
      </c>
    </row>
    <row r="20" spans="1:81" s="3" customFormat="1" ht="12.75">
      <c r="A20" s="89">
        <v>16</v>
      </c>
      <c r="B20" s="90" t="s">
        <v>60</v>
      </c>
      <c r="C20" s="90" t="s">
        <v>125</v>
      </c>
      <c r="D20" s="89" t="s">
        <v>62</v>
      </c>
      <c r="E20" s="90" t="s">
        <v>124</v>
      </c>
      <c r="F20" s="64">
        <f>K20+L20+M20+N20</f>
        <v>190</v>
      </c>
      <c r="G20" s="2"/>
      <c r="H20" s="33"/>
      <c r="I20" s="5">
        <v>16</v>
      </c>
      <c r="J20" s="35">
        <f>P20+S20+V20+Y20+AB20+AE20+AH20+AK20+AN20+AQ20+AT20+AW20+AZ20+BC20+BF20+BI20+BL20+BO20+BR20+BU20+BX20+CA20</f>
        <v>11</v>
      </c>
      <c r="K20" s="26">
        <f>R20+U20+X20+AA20+AD20+AG20+AJ20+AM20+AP20+AS20+AV20+AY20+BB20+BE20+BH20+BK20+BN20+BQ20+BT20+BW20+BZ20+CC20</f>
        <v>190</v>
      </c>
      <c r="L20" s="26"/>
      <c r="M20" s="66"/>
      <c r="N20" s="66"/>
      <c r="O20" s="65" t="str">
        <f>IF(COUNTIF(assolute,C20)&gt;1,"x"," ")</f>
        <v> </v>
      </c>
      <c r="P20" s="89" t="s">
        <v>42</v>
      </c>
      <c r="Q20" s="89" t="s">
        <v>76</v>
      </c>
      <c r="R20" s="89" t="s">
        <v>105</v>
      </c>
      <c r="S20" s="1"/>
      <c r="T20" s="1"/>
      <c r="U20" s="1"/>
      <c r="V20" s="1"/>
      <c r="W20" s="1"/>
      <c r="X20" s="1"/>
      <c r="Y20" s="89" t="s">
        <v>42</v>
      </c>
      <c r="Z20" s="89" t="s">
        <v>109</v>
      </c>
      <c r="AA20" s="89" t="s">
        <v>110</v>
      </c>
      <c r="AB20" s="89" t="s">
        <v>42</v>
      </c>
      <c r="AC20" s="89" t="s">
        <v>110</v>
      </c>
      <c r="AD20" s="89" t="s">
        <v>100</v>
      </c>
      <c r="AE20" s="1"/>
      <c r="AF20" s="1"/>
      <c r="AG20" s="125"/>
      <c r="AH20" s="89" t="s">
        <v>42</v>
      </c>
      <c r="AI20" s="89" t="s">
        <v>77</v>
      </c>
      <c r="AJ20" s="89" t="s">
        <v>103</v>
      </c>
      <c r="AK20" s="1"/>
      <c r="AL20" s="1"/>
      <c r="AM20" s="1"/>
      <c r="AN20" s="1"/>
      <c r="AO20" s="1"/>
      <c r="AP20" s="1"/>
      <c r="AQ20" s="1"/>
      <c r="AR20" s="1"/>
      <c r="AS20" s="1"/>
      <c r="AT20" s="89" t="s">
        <v>42</v>
      </c>
      <c r="AU20" s="89" t="s">
        <v>99</v>
      </c>
      <c r="AV20" s="89" t="s">
        <v>108</v>
      </c>
      <c r="AW20" s="1"/>
      <c r="AX20" s="1"/>
      <c r="AY20" s="1"/>
      <c r="AZ20" s="1"/>
      <c r="BA20" s="1"/>
      <c r="BB20" s="1"/>
      <c r="BC20" s="89" t="s">
        <v>42</v>
      </c>
      <c r="BD20" s="89" t="s">
        <v>77</v>
      </c>
      <c r="BE20" s="89" t="s">
        <v>108</v>
      </c>
      <c r="BF20" s="89" t="s">
        <v>42</v>
      </c>
      <c r="BG20" s="89" t="s">
        <v>108</v>
      </c>
      <c r="BH20" s="89" t="s">
        <v>99</v>
      </c>
      <c r="BI20" s="1"/>
      <c r="BJ20" s="1"/>
      <c r="BK20" s="1"/>
      <c r="BL20" s="1"/>
      <c r="BM20" s="1"/>
      <c r="BN20" s="125"/>
      <c r="BO20" s="89" t="s">
        <v>42</v>
      </c>
      <c r="BP20" s="89" t="s">
        <v>76</v>
      </c>
      <c r="BQ20" s="89" t="s">
        <v>105</v>
      </c>
      <c r="BR20" s="89" t="s">
        <v>42</v>
      </c>
      <c r="BS20" s="89" t="s">
        <v>103</v>
      </c>
      <c r="BT20" s="89" t="s">
        <v>104</v>
      </c>
      <c r="BU20" s="89" t="s">
        <v>42</v>
      </c>
      <c r="BV20" s="89" t="s">
        <v>76</v>
      </c>
      <c r="BW20" s="89" t="s">
        <v>105</v>
      </c>
      <c r="BX20" s="89" t="s">
        <v>42</v>
      </c>
      <c r="BY20" s="89" t="s">
        <v>110</v>
      </c>
      <c r="BZ20" s="89" t="s">
        <v>109</v>
      </c>
      <c r="CA20" s="1"/>
      <c r="CB20" s="1"/>
      <c r="CC20" s="1"/>
    </row>
    <row r="21" spans="1:81" s="3" customFormat="1" ht="12.75">
      <c r="A21" s="89">
        <v>17</v>
      </c>
      <c r="B21" s="90" t="s">
        <v>60</v>
      </c>
      <c r="C21" s="90" t="s">
        <v>126</v>
      </c>
      <c r="D21" s="89" t="s">
        <v>127</v>
      </c>
      <c r="E21" s="90" t="s">
        <v>128</v>
      </c>
      <c r="F21" s="64">
        <f>K21+L21+M21+N21</f>
        <v>175</v>
      </c>
      <c r="G21" s="2"/>
      <c r="H21" s="33"/>
      <c r="I21" s="5"/>
      <c r="J21" s="35">
        <f>P21+S21+V21+Y21+AB21+AE21+AH21+AK21+AN21+AQ21+AT21+AW21+AZ21+BC21+BF21+BI21+BL21+BO21+BR21+BU21+BX21+CA21</f>
        <v>6</v>
      </c>
      <c r="K21" s="26">
        <f>R21+U21+X21+AA21+AD21+AG21+AJ21+AM21+AP21+AS21+AV21+AY21+BB21+BE21+BH21+BK21+BN21+BQ21+BT21+BW21+BZ21+CC21</f>
        <v>175</v>
      </c>
      <c r="L21" s="26"/>
      <c r="M21" s="66"/>
      <c r="N21" s="66"/>
      <c r="O21" s="65" t="str">
        <f>IF(COUNTIF(assolute,C21)&gt;1,"x"," ")</f>
        <v> </v>
      </c>
      <c r="P21" s="1"/>
      <c r="Q21" s="1"/>
      <c r="R21" s="1"/>
      <c r="S21" s="89" t="s">
        <v>42</v>
      </c>
      <c r="T21" s="89" t="s">
        <v>70</v>
      </c>
      <c r="U21" s="89" t="s">
        <v>118</v>
      </c>
      <c r="V21" s="89" t="s">
        <v>42</v>
      </c>
      <c r="W21" s="89" t="s">
        <v>70</v>
      </c>
      <c r="X21" s="89" t="s">
        <v>71</v>
      </c>
      <c r="Y21" s="1"/>
      <c r="Z21" s="1"/>
      <c r="AA21" s="1"/>
      <c r="AB21" s="89" t="s">
        <v>42</v>
      </c>
      <c r="AC21" s="89" t="s">
        <v>72</v>
      </c>
      <c r="AD21" s="89" t="s">
        <v>69</v>
      </c>
      <c r="AE21" s="1"/>
      <c r="AF21" s="1"/>
      <c r="AG21" s="1"/>
      <c r="AH21" s="89" t="s">
        <v>42</v>
      </c>
      <c r="AI21" s="89" t="s">
        <v>72</v>
      </c>
      <c r="AJ21" s="89" t="s">
        <v>118</v>
      </c>
      <c r="AK21" s="89" t="s">
        <v>42</v>
      </c>
      <c r="AL21" s="89" t="s">
        <v>72</v>
      </c>
      <c r="AM21" s="89" t="s">
        <v>71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89" t="s">
        <v>42</v>
      </c>
      <c r="BD21" s="89" t="s">
        <v>74</v>
      </c>
      <c r="BE21" s="89" t="s">
        <v>91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s="3" customFormat="1" ht="12.75">
      <c r="A22" s="89">
        <v>18</v>
      </c>
      <c r="B22" s="90" t="s">
        <v>60</v>
      </c>
      <c r="C22" s="90" t="s">
        <v>131</v>
      </c>
      <c r="D22" s="89" t="s">
        <v>94</v>
      </c>
      <c r="E22" s="90" t="s">
        <v>132</v>
      </c>
      <c r="F22" s="64">
        <f>K22+L22+M22+N22</f>
        <v>160</v>
      </c>
      <c r="G22" s="2"/>
      <c r="H22" s="33"/>
      <c r="I22" s="5"/>
      <c r="J22" s="35">
        <f>P22+S22+V22+Y22+AB22+AE22+AH22+AK22+AN22+AQ22+AT22+AW22+AZ22+BC22+BF22+BI22+BL22+BO22+BR22+BU22+BX22+CA22</f>
        <v>7</v>
      </c>
      <c r="K22" s="26">
        <f>R22+U22+X22+AA22+AD22+AG22+AJ22+AM22+AP22+AS22+AV22+AY22+BB22+BE22+BH22+BK22+BN22+BQ22+BT22+BW22+BZ22+CC22</f>
        <v>160</v>
      </c>
      <c r="L22" s="26"/>
      <c r="M22" s="66"/>
      <c r="N22" s="66"/>
      <c r="O22" s="65" t="str">
        <f>IF(COUNTIF(assolute,C22)&gt;1,"x"," ")</f>
        <v> </v>
      </c>
      <c r="P22" s="1"/>
      <c r="Q22" s="1"/>
      <c r="R22" s="1"/>
      <c r="S22" s="89" t="s">
        <v>42</v>
      </c>
      <c r="T22" s="89" t="s">
        <v>76</v>
      </c>
      <c r="U22" s="89" t="s">
        <v>75</v>
      </c>
      <c r="V22" s="89" t="s">
        <v>42</v>
      </c>
      <c r="W22" s="89" t="s">
        <v>67</v>
      </c>
      <c r="X22" s="89" t="s">
        <v>68</v>
      </c>
      <c r="Y22" s="1"/>
      <c r="Z22" s="1"/>
      <c r="AA22" s="1"/>
      <c r="AB22" s="89" t="s">
        <v>42</v>
      </c>
      <c r="AC22" s="89" t="s">
        <v>87</v>
      </c>
      <c r="AD22" s="89" t="s">
        <v>77</v>
      </c>
      <c r="AE22" s="1"/>
      <c r="AF22" s="1"/>
      <c r="AG22" s="1"/>
      <c r="AH22" s="1"/>
      <c r="AI22" s="1"/>
      <c r="AJ22" s="1"/>
      <c r="AK22" s="1"/>
      <c r="AL22" s="1"/>
      <c r="AM22" s="1"/>
      <c r="AN22" s="89" t="s">
        <v>42</v>
      </c>
      <c r="AO22" s="89" t="s">
        <v>74</v>
      </c>
      <c r="AP22" s="89" t="s">
        <v>75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89" t="s">
        <v>42</v>
      </c>
      <c r="BG22" s="89" t="s">
        <v>101</v>
      </c>
      <c r="BH22" s="89" t="s">
        <v>102</v>
      </c>
      <c r="BI22" s="1"/>
      <c r="BJ22" s="1"/>
      <c r="BK22" s="1"/>
      <c r="BL22" s="89" t="s">
        <v>42</v>
      </c>
      <c r="BM22" s="89" t="s">
        <v>76</v>
      </c>
      <c r="BN22" s="89" t="s">
        <v>105</v>
      </c>
      <c r="BO22" s="1"/>
      <c r="BP22" s="1"/>
      <c r="BQ22" s="1"/>
      <c r="BR22" s="1"/>
      <c r="BS22" s="1"/>
      <c r="BT22" s="1"/>
      <c r="BU22" s="89" t="s">
        <v>42</v>
      </c>
      <c r="BV22" s="89" t="s">
        <v>74</v>
      </c>
      <c r="BW22" s="89" t="s">
        <v>75</v>
      </c>
      <c r="BX22" s="1"/>
      <c r="BY22" s="1"/>
      <c r="BZ22" s="1"/>
      <c r="CA22" s="1"/>
      <c r="CB22" s="1"/>
      <c r="CC22" s="1"/>
    </row>
    <row r="23" spans="1:81" s="3" customFormat="1" ht="12.75">
      <c r="A23" s="89">
        <v>19</v>
      </c>
      <c r="B23" s="90" t="s">
        <v>60</v>
      </c>
      <c r="C23" s="90" t="s">
        <v>133</v>
      </c>
      <c r="D23" s="89" t="s">
        <v>123</v>
      </c>
      <c r="E23" s="90" t="s">
        <v>124</v>
      </c>
      <c r="F23" s="64">
        <f>K23+L23+M23+N23</f>
        <v>152</v>
      </c>
      <c r="G23" s="2"/>
      <c r="H23" s="33"/>
      <c r="I23" s="5"/>
      <c r="J23" s="35">
        <f>P23+S23+V23+Y23+AB23+AE23+AH23+AK23+AN23+AQ23+AT23+AW23+AZ23+BC23+BF23+BI23+BL23+BO23+BR23+BU23+BX23+CA23</f>
        <v>6</v>
      </c>
      <c r="K23" s="26">
        <f>R23+U23+X23+AA23+AD23+AG23+AJ23+AM23+AP23+AS23+AV23+AY23+BB23+BE23+BH23+BK23+BN23+BQ23+BT23+BW23+BZ23+CC23</f>
        <v>152</v>
      </c>
      <c r="L23" s="26"/>
      <c r="M23" s="66"/>
      <c r="N23" s="66"/>
      <c r="O23" s="65" t="str">
        <f>IF(COUNTIF(assolute,C23)&gt;1,"x"," ")</f>
        <v> </v>
      </c>
      <c r="P23" s="1"/>
      <c r="Q23" s="1"/>
      <c r="R23" s="1"/>
      <c r="S23" s="89" t="s">
        <v>42</v>
      </c>
      <c r="T23" s="89" t="s">
        <v>87</v>
      </c>
      <c r="U23" s="89" t="s">
        <v>68</v>
      </c>
      <c r="V23" s="1"/>
      <c r="W23" s="1"/>
      <c r="X23" s="1"/>
      <c r="Y23" s="89" t="s">
        <v>42</v>
      </c>
      <c r="Z23" s="89" t="s">
        <v>82</v>
      </c>
      <c r="AA23" s="89" t="s">
        <v>83</v>
      </c>
      <c r="AB23" s="1"/>
      <c r="AC23" s="1"/>
      <c r="AD23" s="1"/>
      <c r="AE23" s="1"/>
      <c r="AF23" s="1"/>
      <c r="AG23" s="1"/>
      <c r="AH23" s="89" t="s">
        <v>42</v>
      </c>
      <c r="AI23" s="89">
        <v>6</v>
      </c>
      <c r="AJ23" s="89" t="s">
        <v>66</v>
      </c>
      <c r="AK23" s="1"/>
      <c r="AL23" s="1"/>
      <c r="AM23" s="1"/>
      <c r="AN23" s="1"/>
      <c r="AO23" s="1"/>
      <c r="AP23" s="1"/>
      <c r="AQ23" s="1"/>
      <c r="AR23" s="1"/>
      <c r="AS23" s="1"/>
      <c r="AT23" s="89" t="s">
        <v>42</v>
      </c>
      <c r="AU23" s="89" t="s">
        <v>67</v>
      </c>
      <c r="AV23" s="89" t="s">
        <v>68</v>
      </c>
      <c r="AW23" s="1"/>
      <c r="AX23" s="1"/>
      <c r="AY23" s="1"/>
      <c r="AZ23" s="89" t="s">
        <v>42</v>
      </c>
      <c r="BA23" s="89" t="s">
        <v>64</v>
      </c>
      <c r="BB23" s="89" t="s">
        <v>65</v>
      </c>
      <c r="BC23" s="89" t="s">
        <v>42</v>
      </c>
      <c r="BD23" s="89" t="s">
        <v>103</v>
      </c>
      <c r="BE23" s="89" t="s">
        <v>75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s="3" customFormat="1" ht="12.75">
      <c r="A24" s="89">
        <v>20</v>
      </c>
      <c r="B24" s="90" t="s">
        <v>60</v>
      </c>
      <c r="C24" s="90" t="s">
        <v>134</v>
      </c>
      <c r="D24" s="89" t="s">
        <v>135</v>
      </c>
      <c r="E24" s="1" t="s">
        <v>136</v>
      </c>
      <c r="F24" s="64">
        <f>K24+L24+M24+N24</f>
        <v>148</v>
      </c>
      <c r="G24" s="2"/>
      <c r="H24" s="33"/>
      <c r="I24" s="5"/>
      <c r="J24" s="35">
        <f>P24+S24+V24+Y24+AB24+AE24+AH24+AK24+AN24+AQ24+AT24+AW24+AZ24+BC24+BF24+BI24+BL24+BO24+BR24+BU24+BX24+CA24</f>
        <v>7</v>
      </c>
      <c r="K24" s="26">
        <f>R24+U24+X24+AA24+AD24+AG24+AJ24+AM24+AP24+AS24+AV24+AY24+BB24+BE24+BH24+BK24+BN24+BQ24+BT24+BW24+BZ24+CC24</f>
        <v>148</v>
      </c>
      <c r="L24" s="26"/>
      <c r="M24" s="66"/>
      <c r="N24" s="66"/>
      <c r="O24" s="65" t="str">
        <f>IF(COUNTIF(assolute,C24)&gt;1,"x"," ")</f>
        <v> 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89" t="s">
        <v>42</v>
      </c>
      <c r="AI24" s="89" t="s">
        <v>108</v>
      </c>
      <c r="AJ24" s="89" t="s">
        <v>102</v>
      </c>
      <c r="AK24" s="1"/>
      <c r="AL24" s="1"/>
      <c r="AM24" s="1"/>
      <c r="AN24" s="89" t="s">
        <v>42</v>
      </c>
      <c r="AO24" s="89" t="s">
        <v>101</v>
      </c>
      <c r="AP24" s="89" t="s">
        <v>102</v>
      </c>
      <c r="AQ24" s="89" t="s">
        <v>42</v>
      </c>
      <c r="AR24" s="89" t="s">
        <v>86</v>
      </c>
      <c r="AS24" s="89" t="s">
        <v>102</v>
      </c>
      <c r="AT24" s="89" t="s">
        <v>42</v>
      </c>
      <c r="AU24" s="89" t="s">
        <v>100</v>
      </c>
      <c r="AV24" s="89" t="s">
        <v>103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89" t="s">
        <v>42</v>
      </c>
      <c r="BP24" s="89" t="s">
        <v>67</v>
      </c>
      <c r="BQ24" s="89" t="s">
        <v>68</v>
      </c>
      <c r="BR24" s="89" t="s">
        <v>42</v>
      </c>
      <c r="BS24" s="89" t="s">
        <v>74</v>
      </c>
      <c r="BT24" s="89" t="s">
        <v>75</v>
      </c>
      <c r="BU24" s="89" t="s">
        <v>42</v>
      </c>
      <c r="BV24" s="89" t="s">
        <v>64</v>
      </c>
      <c r="BW24" s="89" t="s">
        <v>65</v>
      </c>
      <c r="BX24" s="1"/>
      <c r="BY24" s="1"/>
      <c r="BZ24" s="1"/>
      <c r="CA24" s="1"/>
      <c r="CB24" s="1"/>
      <c r="CC24" s="1"/>
    </row>
    <row r="25" spans="1:81" s="3" customFormat="1" ht="12.75">
      <c r="A25" s="89">
        <v>21</v>
      </c>
      <c r="B25" s="90" t="s">
        <v>60</v>
      </c>
      <c r="C25" s="90" t="s">
        <v>137</v>
      </c>
      <c r="D25" s="89" t="s">
        <v>112</v>
      </c>
      <c r="E25" s="90" t="s">
        <v>63</v>
      </c>
      <c r="F25" s="64">
        <f>K25+L25+M25+N25</f>
        <v>147</v>
      </c>
      <c r="G25" s="2"/>
      <c r="H25" s="33"/>
      <c r="I25" s="5"/>
      <c r="J25" s="35">
        <f>P25+S25+V25+Y25+AB25+AE25+AH25+AK25+AN25+AQ25+AT25+AW25+AZ25+BC25+BF25+BI25+BL25+BO25+BR25+BU25+BX25+CA25</f>
        <v>8</v>
      </c>
      <c r="K25" s="26">
        <f>R25+U25+X25+AA25+AD25+AG25+AJ25+AM25+AP25+AS25+AV25+AY25+BB25+BE25+BH25+BK25+BN25+BQ25+BT25+BW25+BZ25+CC25</f>
        <v>147</v>
      </c>
      <c r="L25" s="26"/>
      <c r="M25" s="66"/>
      <c r="N25" s="66"/>
      <c r="O25" s="65" t="str">
        <f>IF(COUNTIF(assolute,C25)&gt;1,"x"," ")</f>
        <v> 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89" t="s">
        <v>42</v>
      </c>
      <c r="AR25" s="89" t="s">
        <v>101</v>
      </c>
      <c r="AS25" s="89" t="s">
        <v>105</v>
      </c>
      <c r="AT25" s="89" t="s">
        <v>42</v>
      </c>
      <c r="AU25" s="89" t="s">
        <v>76</v>
      </c>
      <c r="AV25" s="89" t="s">
        <v>105</v>
      </c>
      <c r="AW25" s="89" t="s">
        <v>42</v>
      </c>
      <c r="AX25" s="89" t="s">
        <v>76</v>
      </c>
      <c r="AY25" s="89" t="s">
        <v>77</v>
      </c>
      <c r="AZ25" s="89" t="s">
        <v>42</v>
      </c>
      <c r="BA25" s="89" t="s">
        <v>86</v>
      </c>
      <c r="BB25" s="89" t="s">
        <v>104</v>
      </c>
      <c r="BC25" s="1"/>
      <c r="BD25" s="1"/>
      <c r="BE25" s="1"/>
      <c r="BF25" s="89" t="s">
        <v>42</v>
      </c>
      <c r="BG25" s="89" t="s">
        <v>99</v>
      </c>
      <c r="BH25" s="89" t="s">
        <v>108</v>
      </c>
      <c r="BI25" s="1"/>
      <c r="BJ25" s="1"/>
      <c r="BK25" s="1"/>
      <c r="BL25" s="89" t="s">
        <v>42</v>
      </c>
      <c r="BM25" s="89" t="s">
        <v>108</v>
      </c>
      <c r="BN25" s="89" t="s">
        <v>99</v>
      </c>
      <c r="BO25" s="89" t="s">
        <v>42</v>
      </c>
      <c r="BP25" s="89" t="s">
        <v>103</v>
      </c>
      <c r="BQ25" s="89" t="s">
        <v>100</v>
      </c>
      <c r="BR25" s="1"/>
      <c r="BS25" s="1"/>
      <c r="BT25" s="1"/>
      <c r="BU25" s="89" t="s">
        <v>42</v>
      </c>
      <c r="BV25" s="89" t="s">
        <v>99</v>
      </c>
      <c r="BW25" s="89" t="s">
        <v>108</v>
      </c>
      <c r="BX25" s="1"/>
      <c r="BY25" s="1"/>
      <c r="BZ25" s="1"/>
      <c r="CA25" s="1"/>
      <c r="CB25" s="1"/>
      <c r="CC25" s="1"/>
    </row>
    <row r="26" spans="1:81" s="3" customFormat="1" ht="12.75">
      <c r="A26" s="89">
        <v>22</v>
      </c>
      <c r="B26" s="90" t="s">
        <v>60</v>
      </c>
      <c r="C26" s="90" t="s">
        <v>140</v>
      </c>
      <c r="D26" s="89" t="s">
        <v>62</v>
      </c>
      <c r="E26" s="90" t="s">
        <v>90</v>
      </c>
      <c r="F26" s="64">
        <f>K26+L26+M26+N26</f>
        <v>145</v>
      </c>
      <c r="G26" s="2"/>
      <c r="H26" s="33"/>
      <c r="I26" s="5"/>
      <c r="J26" s="35">
        <f>P26+S26+V26+Y26+AB26+AE26+AH26+AK26+AN26+AQ26+AT26+AW26+AZ26+BC26+BF26+BI26+BL26+BO26+BR26+BU26+BX26+CA26</f>
        <v>5</v>
      </c>
      <c r="K26" s="26">
        <f>R26+U26+X26+AA26+AD26+AG26+AJ26+AM26+AP26+AS26+AV26+AY26+BB26+BE26+BH26+BK26+BN26+BQ26+BT26+BW26+BZ26+CC26</f>
        <v>145</v>
      </c>
      <c r="L26" s="26"/>
      <c r="M26" s="66"/>
      <c r="N26" s="66"/>
      <c r="O26" s="65" t="str">
        <f>IF(COUNTIF(assolute,C26)&gt;1,"x"," ")</f>
        <v> </v>
      </c>
      <c r="P26" s="89" t="s">
        <v>42</v>
      </c>
      <c r="Q26" s="89" t="s">
        <v>53</v>
      </c>
      <c r="R26" s="89" t="s">
        <v>66</v>
      </c>
      <c r="S26" s="1"/>
      <c r="T26" s="1"/>
      <c r="U26" s="1"/>
      <c r="V26" s="89" t="s">
        <v>42</v>
      </c>
      <c r="W26" s="89" t="s">
        <v>53</v>
      </c>
      <c r="X26" s="89" t="s">
        <v>66</v>
      </c>
      <c r="Y26" s="89" t="s">
        <v>42</v>
      </c>
      <c r="Z26" s="89" t="s">
        <v>70</v>
      </c>
      <c r="AA26" s="89" t="s">
        <v>71</v>
      </c>
      <c r="AB26" s="89" t="s">
        <v>42</v>
      </c>
      <c r="AC26" s="89" t="s">
        <v>42</v>
      </c>
      <c r="AD26" s="89" t="s">
        <v>91</v>
      </c>
      <c r="AE26" s="1"/>
      <c r="AF26" s="1"/>
      <c r="AG26" s="1"/>
      <c r="AH26" s="1"/>
      <c r="AI26" s="1"/>
      <c r="AJ26" s="1"/>
      <c r="AK26" s="1"/>
      <c r="AL26" s="1"/>
      <c r="AM26" s="1"/>
      <c r="AN26" s="89" t="s">
        <v>42</v>
      </c>
      <c r="AO26" s="89" t="s">
        <v>53</v>
      </c>
      <c r="AP26" s="89" t="s">
        <v>66</v>
      </c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s="3" customFormat="1" ht="12.75">
      <c r="A27" s="89">
        <v>23</v>
      </c>
      <c r="B27" s="90" t="s">
        <v>60</v>
      </c>
      <c r="C27" s="90" t="s">
        <v>141</v>
      </c>
      <c r="D27" s="89" t="s">
        <v>94</v>
      </c>
      <c r="E27" s="90" t="s">
        <v>142</v>
      </c>
      <c r="F27" s="64">
        <f>K27+L27+M27+N27</f>
        <v>143</v>
      </c>
      <c r="G27" s="2"/>
      <c r="H27" s="33"/>
      <c r="I27" s="5"/>
      <c r="J27" s="35">
        <f>P27+S27+V27+Y27+AB27+AE27+AH27+AK27+AN27+AQ27+AT27+AW27+AZ27+BC27+BF27+BI27+BL27+BO27+BR27+BU27+BX27+CA27</f>
        <v>7</v>
      </c>
      <c r="K27" s="26">
        <f>R27+U27+X27+AA27+AD27+AG27+AJ27+AM27+AP27+AS27+AV27+AY27+BB27+BE27+BH27+BK27+BN27+BQ27+BT27+BW27+BZ27+CC27</f>
        <v>133</v>
      </c>
      <c r="L27" s="26"/>
      <c r="M27" s="66">
        <v>10</v>
      </c>
      <c r="N27" s="66"/>
      <c r="O27" s="65" t="str">
        <f>IF(COUNTIF(assolute,C27)&gt;1,"x"," ")</f>
        <v> 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89" t="s">
        <v>42</v>
      </c>
      <c r="BA27" s="89" t="s">
        <v>99</v>
      </c>
      <c r="BB27" s="89" t="s">
        <v>108</v>
      </c>
      <c r="BC27" s="89" t="s">
        <v>42</v>
      </c>
      <c r="BD27" s="89" t="s">
        <v>109</v>
      </c>
      <c r="BE27" s="89" t="s">
        <v>102</v>
      </c>
      <c r="BF27" s="89" t="s">
        <v>42</v>
      </c>
      <c r="BG27" s="89" t="s">
        <v>82</v>
      </c>
      <c r="BH27" s="89" t="s">
        <v>83</v>
      </c>
      <c r="BI27" s="89" t="s">
        <v>42</v>
      </c>
      <c r="BJ27" s="89" t="s">
        <v>76</v>
      </c>
      <c r="BK27" s="89" t="s">
        <v>105</v>
      </c>
      <c r="BL27" s="89" t="s">
        <v>42</v>
      </c>
      <c r="BM27" s="89" t="s">
        <v>82</v>
      </c>
      <c r="BN27" s="89" t="s">
        <v>83</v>
      </c>
      <c r="BO27" s="89" t="s">
        <v>42</v>
      </c>
      <c r="BP27" s="89" t="s">
        <v>86</v>
      </c>
      <c r="BQ27" s="89" t="s">
        <v>104</v>
      </c>
      <c r="BR27" s="1"/>
      <c r="BS27" s="1"/>
      <c r="BT27" s="1"/>
      <c r="BU27" s="1"/>
      <c r="BV27" s="1"/>
      <c r="BW27" s="1"/>
      <c r="BX27" s="89" t="s">
        <v>42</v>
      </c>
      <c r="BY27" s="89" t="s">
        <v>104</v>
      </c>
      <c r="BZ27" s="89" t="s">
        <v>86</v>
      </c>
      <c r="CA27" s="1"/>
      <c r="CB27" s="1"/>
      <c r="CC27" s="1"/>
    </row>
    <row r="28" spans="1:81" s="3" customFormat="1" ht="12.75">
      <c r="A28" s="89">
        <v>24</v>
      </c>
      <c r="B28" s="90" t="s">
        <v>60</v>
      </c>
      <c r="C28" s="90" t="s">
        <v>143</v>
      </c>
      <c r="D28" s="89" t="s">
        <v>62</v>
      </c>
      <c r="E28" s="90" t="s">
        <v>144</v>
      </c>
      <c r="F28" s="64">
        <f>K28+L28+M28+N28</f>
        <v>133</v>
      </c>
      <c r="G28" s="2"/>
      <c r="H28" s="33"/>
      <c r="I28" s="5"/>
      <c r="J28" s="35">
        <f>P28+S28+V28+Y28+AB28+AE28+AH28+AK28+AN28+AQ28+AT28+AW28+AZ28+BC28+BF28+BI28+BL28+BO28+BR28+BU28+BX28+CA28</f>
        <v>6</v>
      </c>
      <c r="K28" s="26">
        <f>R28+U28+X28+AA28+AD28+AG28+AJ28+AM28+AP28+AS28+AV28+AY28+BB28+BE28+BH28+BK28+BN28+BQ28+BT28+BW28+BZ28+CC28</f>
        <v>133</v>
      </c>
      <c r="L28" s="26"/>
      <c r="M28" s="66"/>
      <c r="N28" s="66"/>
      <c r="O28" s="65" t="str">
        <f>IF(COUNTIF(assolute,C28)&gt;1,"x"," ")</f>
        <v> </v>
      </c>
      <c r="P28" s="1"/>
      <c r="Q28" s="1"/>
      <c r="R28" s="1"/>
      <c r="S28" s="89" t="s">
        <v>42</v>
      </c>
      <c r="T28" s="89" t="s">
        <v>82</v>
      </c>
      <c r="U28" s="89" t="s">
        <v>65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89" t="s">
        <v>42</v>
      </c>
      <c r="AL28" s="89" t="s">
        <v>82</v>
      </c>
      <c r="AM28" s="89" t="s">
        <v>75</v>
      </c>
      <c r="AN28" s="1"/>
      <c r="AO28" s="1"/>
      <c r="AP28" s="1"/>
      <c r="AQ28" s="1"/>
      <c r="AR28" s="1"/>
      <c r="AS28" s="1"/>
      <c r="AT28" s="89" t="s">
        <v>42</v>
      </c>
      <c r="AU28" s="89" t="s">
        <v>87</v>
      </c>
      <c r="AV28" s="89" t="s">
        <v>77</v>
      </c>
      <c r="AW28" s="1"/>
      <c r="AX28" s="1"/>
      <c r="AY28" s="1"/>
      <c r="AZ28" s="1"/>
      <c r="BA28" s="1"/>
      <c r="BB28" s="1"/>
      <c r="BC28" s="89" t="s">
        <v>42</v>
      </c>
      <c r="BD28" s="89" t="s">
        <v>108</v>
      </c>
      <c r="BE28" s="89" t="s">
        <v>77</v>
      </c>
      <c r="BF28" s="1"/>
      <c r="BG28" s="1"/>
      <c r="BH28" s="1"/>
      <c r="BI28" s="89" t="s">
        <v>42</v>
      </c>
      <c r="BJ28" s="89" t="s">
        <v>103</v>
      </c>
      <c r="BK28" s="89" t="s">
        <v>100</v>
      </c>
      <c r="BL28" s="1"/>
      <c r="BM28" s="1"/>
      <c r="BN28" s="1"/>
      <c r="BO28" s="1"/>
      <c r="BP28" s="1"/>
      <c r="BQ28" s="1"/>
      <c r="BR28" s="89" t="s">
        <v>42</v>
      </c>
      <c r="BS28" s="89" t="s">
        <v>101</v>
      </c>
      <c r="BT28" s="89" t="s">
        <v>105</v>
      </c>
      <c r="BU28" s="1"/>
      <c r="BV28" s="1"/>
      <c r="BW28" s="1"/>
      <c r="BX28" s="1"/>
      <c r="BY28" s="1"/>
      <c r="BZ28" s="1"/>
      <c r="CA28" s="1"/>
      <c r="CB28" s="1"/>
      <c r="CC28" s="1"/>
    </row>
    <row r="29" spans="1:81" s="3" customFormat="1" ht="12.75">
      <c r="A29" s="89">
        <v>25</v>
      </c>
      <c r="B29" s="90" t="s">
        <v>60</v>
      </c>
      <c r="C29" s="90" t="s">
        <v>145</v>
      </c>
      <c r="D29" s="89" t="s">
        <v>107</v>
      </c>
      <c r="E29" s="90" t="s">
        <v>146</v>
      </c>
      <c r="F29" s="64">
        <f>K29+L29+M29+N29</f>
        <v>130</v>
      </c>
      <c r="G29" s="2"/>
      <c r="H29" s="33"/>
      <c r="I29" s="5"/>
      <c r="J29" s="35">
        <f>P29+S29+V29+Y29+AB29+AE29+AH29+AK29+AN29+AQ29+AT29+AW29+AZ29+BC29+BF29+BI29+BL29+BO29+BR29+BU29+BX29+CA29</f>
        <v>5</v>
      </c>
      <c r="K29" s="26">
        <f>R29+U29+X29+AA29+AD29+AG29+AJ29+AM29+AP29+AS29+AV29+AY29+BB29+BE29+BH29+BK29+BN29+BQ29+BT29+BW29+BZ29+CC29</f>
        <v>130</v>
      </c>
      <c r="L29" s="26"/>
      <c r="M29" s="66"/>
      <c r="N29" s="66"/>
      <c r="O29" s="65" t="str">
        <f>IF(COUNTIF(assolute,C29)&gt;1,"x"," ")</f>
        <v> </v>
      </c>
      <c r="P29" s="1"/>
      <c r="Q29" s="1"/>
      <c r="R29" s="1"/>
      <c r="S29" s="89" t="s">
        <v>42</v>
      </c>
      <c r="T29" s="89" t="s">
        <v>74</v>
      </c>
      <c r="U29" s="89" t="s">
        <v>69</v>
      </c>
      <c r="V29" s="1"/>
      <c r="W29" s="1"/>
      <c r="X29" s="1"/>
      <c r="Y29" s="1"/>
      <c r="Z29" s="1"/>
      <c r="AA29" s="1"/>
      <c r="AB29" s="89" t="s">
        <v>42</v>
      </c>
      <c r="AC29" s="89" t="s">
        <v>74</v>
      </c>
      <c r="AD29" s="89" t="s">
        <v>75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89" t="s">
        <v>42</v>
      </c>
      <c r="BD29" s="89" t="s">
        <v>64</v>
      </c>
      <c r="BE29" s="89" t="s">
        <v>81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89" t="s">
        <v>42</v>
      </c>
      <c r="BS29" s="89" t="s">
        <v>82</v>
      </c>
      <c r="BT29" s="89" t="s">
        <v>83</v>
      </c>
      <c r="BU29" s="1"/>
      <c r="BV29" s="1"/>
      <c r="BW29" s="1"/>
      <c r="BX29" s="89" t="s">
        <v>42</v>
      </c>
      <c r="BY29" s="89" t="s">
        <v>74</v>
      </c>
      <c r="BZ29" s="89" t="s">
        <v>75</v>
      </c>
      <c r="CA29" s="1"/>
      <c r="CB29" s="1"/>
      <c r="CC29" s="1"/>
    </row>
    <row r="30" spans="1:81" s="3" customFormat="1" ht="12.75">
      <c r="A30" s="89">
        <v>26</v>
      </c>
      <c r="B30" s="90" t="s">
        <v>60</v>
      </c>
      <c r="C30" s="90" t="s">
        <v>147</v>
      </c>
      <c r="D30" s="89" t="s">
        <v>79</v>
      </c>
      <c r="E30" s="90" t="s">
        <v>148</v>
      </c>
      <c r="F30" s="64">
        <f>K30+L30+M30+N30</f>
        <v>129</v>
      </c>
      <c r="G30" s="2"/>
      <c r="H30" s="33"/>
      <c r="I30" s="5">
        <v>16</v>
      </c>
      <c r="J30" s="35">
        <f>P30+S30+V30+Y30+AB30+AE30+AH30+AK30+AN30+AQ30+AT30+AW30+AZ30+BC30+BF30+BI30+BL30+BO30+BR30+BU30+BX30+CA30</f>
        <v>10</v>
      </c>
      <c r="K30" s="26">
        <f>R30+U30+X30+AA30+AD30+AG30+AJ30+AM30+AP30+AS30+AV30+AY30+BB30+BE30+BH30+BK30+BN30+BQ30+BT30+BW30+BZ30+CC30</f>
        <v>129</v>
      </c>
      <c r="L30" s="26"/>
      <c r="M30" s="66"/>
      <c r="N30" s="66"/>
      <c r="O30" s="65" t="str">
        <f>IF(COUNTIF(assolute,C30)&gt;1,"x"," ")</f>
        <v> </v>
      </c>
      <c r="P30" s="89" t="s">
        <v>42</v>
      </c>
      <c r="Q30" s="89" t="s">
        <v>110</v>
      </c>
      <c r="R30" s="89" t="s">
        <v>109</v>
      </c>
      <c r="S30" s="89" t="s">
        <v>42</v>
      </c>
      <c r="T30" s="89" t="s">
        <v>69</v>
      </c>
      <c r="U30" s="89" t="s">
        <v>74</v>
      </c>
      <c r="V30" s="1"/>
      <c r="W30" s="1"/>
      <c r="X30" s="1"/>
      <c r="Y30" s="89" t="s">
        <v>42</v>
      </c>
      <c r="Z30" s="89" t="s">
        <v>102</v>
      </c>
      <c r="AA30" s="89" t="s">
        <v>101</v>
      </c>
      <c r="AB30" s="89" t="s">
        <v>42</v>
      </c>
      <c r="AC30" s="89" t="s">
        <v>77</v>
      </c>
      <c r="AD30" s="89" t="s">
        <v>76</v>
      </c>
      <c r="AE30" s="1"/>
      <c r="AF30" s="1"/>
      <c r="AG30" s="125"/>
      <c r="AH30" s="89" t="s">
        <v>42</v>
      </c>
      <c r="AI30" s="89" t="s">
        <v>100</v>
      </c>
      <c r="AJ30" s="89" t="s">
        <v>109</v>
      </c>
      <c r="AK30" s="1"/>
      <c r="AL30" s="1"/>
      <c r="AM30" s="1"/>
      <c r="AN30" s="89" t="s">
        <v>42</v>
      </c>
      <c r="AO30" s="89" t="s">
        <v>108</v>
      </c>
      <c r="AP30" s="89" t="s">
        <v>99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89" t="s">
        <v>42</v>
      </c>
      <c r="BG30" s="89" t="s">
        <v>104</v>
      </c>
      <c r="BH30" s="89" t="s">
        <v>86</v>
      </c>
      <c r="BI30" s="89" t="s">
        <v>42</v>
      </c>
      <c r="BJ30" s="89" t="s">
        <v>100</v>
      </c>
      <c r="BK30" s="89" t="s">
        <v>103</v>
      </c>
      <c r="BL30" s="1"/>
      <c r="BM30" s="1"/>
      <c r="BN30" s="125"/>
      <c r="BO30" s="1"/>
      <c r="BP30" s="1"/>
      <c r="BQ30" s="1"/>
      <c r="BR30" s="89" t="s">
        <v>42</v>
      </c>
      <c r="BS30" s="89" t="s">
        <v>109</v>
      </c>
      <c r="BT30" s="89" t="s">
        <v>108</v>
      </c>
      <c r="BU30" s="1"/>
      <c r="BV30" s="1"/>
      <c r="BW30" s="1"/>
      <c r="BX30" s="89" t="s">
        <v>42</v>
      </c>
      <c r="BY30" s="89" t="s">
        <v>102</v>
      </c>
      <c r="BZ30" s="89" t="s">
        <v>101</v>
      </c>
      <c r="CA30" s="1"/>
      <c r="CB30" s="1"/>
      <c r="CC30" s="1"/>
    </row>
    <row r="31" spans="1:81" s="3" customFormat="1" ht="12.75">
      <c r="A31" s="89">
        <v>27</v>
      </c>
      <c r="B31" s="90" t="s">
        <v>60</v>
      </c>
      <c r="C31" s="90" t="s">
        <v>149</v>
      </c>
      <c r="D31" s="89" t="s">
        <v>112</v>
      </c>
      <c r="E31" s="90" t="s">
        <v>49</v>
      </c>
      <c r="F31" s="64">
        <f>K31+L31+M31+N31</f>
        <v>120</v>
      </c>
      <c r="G31" s="2"/>
      <c r="H31" s="33"/>
      <c r="I31" s="5"/>
      <c r="J31" s="35">
        <f>P31+S31+V31+Y31+AB31+AE31+AH31+AK31+AN31+AQ31+AT31+AW31+AZ31+BC31+BF31+BI31+BL31+BO31+BR31+BU31+BX31+CA31</f>
        <v>4</v>
      </c>
      <c r="K31" s="26">
        <f>R31+U31+X31+AA31+AD31+AG31+AJ31+AM31+AP31+AS31+AV31+AY31+BB31+BE31+BH31+BK31+BN31+BQ31+BT31+BW31+BZ31+CC31</f>
        <v>120</v>
      </c>
      <c r="L31" s="26"/>
      <c r="M31" s="66"/>
      <c r="N31" s="66"/>
      <c r="O31" s="65" t="str">
        <f>IF(COUNTIF(assolute,C31)&gt;1,"x"," ")</f>
        <v> </v>
      </c>
      <c r="P31" s="1"/>
      <c r="Q31" s="1"/>
      <c r="R31" s="1"/>
      <c r="S31" s="1"/>
      <c r="T31" s="1"/>
      <c r="U31" s="1"/>
      <c r="V31" s="1"/>
      <c r="W31" s="1"/>
      <c r="X31" s="1"/>
      <c r="Y31" s="89" t="s">
        <v>42</v>
      </c>
      <c r="Z31" s="89" t="s">
        <v>42</v>
      </c>
      <c r="AA31" s="89" t="s">
        <v>91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89" t="s">
        <v>42</v>
      </c>
      <c r="BG31" s="89" t="s">
        <v>42</v>
      </c>
      <c r="BH31" s="89" t="s">
        <v>91</v>
      </c>
      <c r="BI31" s="89" t="s">
        <v>42</v>
      </c>
      <c r="BJ31" s="89" t="s">
        <v>42</v>
      </c>
      <c r="BK31" s="89" t="s">
        <v>91</v>
      </c>
      <c r="BL31" s="1"/>
      <c r="BM31" s="1"/>
      <c r="BN31" s="1"/>
      <c r="BO31" s="1"/>
      <c r="BP31" s="1"/>
      <c r="BQ31" s="1"/>
      <c r="BR31" s="89" t="s">
        <v>42</v>
      </c>
      <c r="BS31" s="89" t="s">
        <v>42</v>
      </c>
      <c r="BT31" s="89" t="s">
        <v>91</v>
      </c>
      <c r="BU31" s="1"/>
      <c r="BV31" s="1"/>
      <c r="BW31" s="1"/>
      <c r="BX31" s="1"/>
      <c r="BY31" s="1"/>
      <c r="BZ31" s="1"/>
      <c r="CA31" s="1"/>
      <c r="CB31" s="1"/>
      <c r="CC31" s="1"/>
    </row>
    <row r="32" spans="1:81" s="3" customFormat="1" ht="12.75">
      <c r="A32" s="89">
        <v>28</v>
      </c>
      <c r="B32" s="90" t="s">
        <v>60</v>
      </c>
      <c r="C32" s="90" t="s">
        <v>150</v>
      </c>
      <c r="D32" s="89" t="s">
        <v>94</v>
      </c>
      <c r="E32" s="90" t="s">
        <v>151</v>
      </c>
      <c r="F32" s="64">
        <f>K32+L32+M32+N32</f>
        <v>116</v>
      </c>
      <c r="G32" s="2"/>
      <c r="H32" s="33"/>
      <c r="I32" s="5"/>
      <c r="J32" s="35">
        <f>P32+S32+V32+Y32+AB32+AE32+AH32+AK32+AN32+AQ32+AT32+AW32+AZ32+BC32+BF32+BI32+BL32+BO32+BR32+BU32+BX32+CA32</f>
        <v>5</v>
      </c>
      <c r="K32" s="26">
        <f>R32+U32+X32+AA32+AD32+AG32+AJ32+AM32+AP32+AS32+AV32+AY32+BB32+BE32+BH32+BK32+BN32+BQ32+BT32+BW32+BZ32+CC32</f>
        <v>116</v>
      </c>
      <c r="L32" s="26"/>
      <c r="M32" s="66"/>
      <c r="N32" s="66"/>
      <c r="O32" s="65" t="str">
        <f>IF(COUNTIF(assolute,C32)&gt;1,"x"," ")</f>
        <v> </v>
      </c>
      <c r="P32" s="1"/>
      <c r="Q32" s="1"/>
      <c r="R32" s="1"/>
      <c r="S32" s="89" t="s">
        <v>42</v>
      </c>
      <c r="T32" s="89" t="s">
        <v>101</v>
      </c>
      <c r="U32" s="89" t="s">
        <v>83</v>
      </c>
      <c r="V32" s="1"/>
      <c r="W32" s="1"/>
      <c r="X32" s="1"/>
      <c r="Y32" s="1"/>
      <c r="Z32" s="1"/>
      <c r="AA32" s="1"/>
      <c r="AB32" s="89" t="s">
        <v>42</v>
      </c>
      <c r="AC32" s="89" t="s">
        <v>101</v>
      </c>
      <c r="AD32" s="89" t="s">
        <v>105</v>
      </c>
      <c r="AE32" s="89" t="s">
        <v>42</v>
      </c>
      <c r="AF32" s="89" t="s">
        <v>67</v>
      </c>
      <c r="AG32" s="89" t="s">
        <v>68</v>
      </c>
      <c r="AH32" s="89" t="s">
        <v>42</v>
      </c>
      <c r="AI32" s="89" t="s">
        <v>76</v>
      </c>
      <c r="AJ32" s="89" t="s">
        <v>68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89" t="s">
        <v>42</v>
      </c>
      <c r="BA32" s="89" t="s">
        <v>87</v>
      </c>
      <c r="BB32" s="89" t="s">
        <v>77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s="3" customFormat="1" ht="12.75">
      <c r="A33" s="89">
        <v>29</v>
      </c>
      <c r="B33" s="90" t="s">
        <v>60</v>
      </c>
      <c r="C33" s="90" t="s">
        <v>152</v>
      </c>
      <c r="D33" s="89" t="s">
        <v>123</v>
      </c>
      <c r="E33" s="90" t="s">
        <v>153</v>
      </c>
      <c r="F33" s="64">
        <f>K33+L33+M33+N33</f>
        <v>112</v>
      </c>
      <c r="G33" s="2"/>
      <c r="H33" s="33"/>
      <c r="I33" s="5"/>
      <c r="J33" s="35">
        <f>P33+S33+V33+Y33+AB33+AE33+AH33+AK33+AN33+AQ33+AT33+AW33+AZ33+BC33+BF33+BI33+BL33+BO33+BR33+BU33+BX33+CA33</f>
        <v>4</v>
      </c>
      <c r="K33" s="26">
        <f>R33+U33+X33+AA33+AD33+AG33+AJ33+AM33+AP33+AS33+AV33+AY33+BB33+BE33+BH33+BK33+BN33+BQ33+BT33+BW33+BZ33+CC33</f>
        <v>87</v>
      </c>
      <c r="L33" s="26"/>
      <c r="M33" s="66"/>
      <c r="N33" s="66">
        <v>25</v>
      </c>
      <c r="O33" s="65" t="str">
        <f>IF(COUNTIF(assolute,C33)&gt;1,"x"," ")</f>
        <v> 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89" t="s">
        <v>42</v>
      </c>
      <c r="AI33" s="89" t="s">
        <v>82</v>
      </c>
      <c r="AJ33" s="89" t="s">
        <v>69</v>
      </c>
      <c r="AK33" s="89" t="s">
        <v>42</v>
      </c>
      <c r="AL33" s="89" t="s">
        <v>76</v>
      </c>
      <c r="AM33" s="89" t="s">
        <v>77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89" t="s">
        <v>42</v>
      </c>
      <c r="BD33" s="89" t="s">
        <v>99</v>
      </c>
      <c r="BE33" s="89" t="s">
        <v>105</v>
      </c>
      <c r="BF33" s="1"/>
      <c r="BG33" s="1"/>
      <c r="BH33" s="1"/>
      <c r="BI33" s="89" t="s">
        <v>42</v>
      </c>
      <c r="BJ33" s="89" t="s">
        <v>110</v>
      </c>
      <c r="BK33" s="89" t="s">
        <v>109</v>
      </c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s="3" customFormat="1" ht="12.75">
      <c r="A34" s="89">
        <v>30</v>
      </c>
      <c r="B34" s="90" t="s">
        <v>60</v>
      </c>
      <c r="C34" s="90" t="s">
        <v>154</v>
      </c>
      <c r="D34" s="89" t="s">
        <v>94</v>
      </c>
      <c r="E34" s="90" t="s">
        <v>155</v>
      </c>
      <c r="F34" s="64">
        <f>K34+L34+M34+N34</f>
        <v>105</v>
      </c>
      <c r="G34" s="2"/>
      <c r="H34" s="33"/>
      <c r="I34" s="5"/>
      <c r="J34" s="35">
        <f>P34+S34+V34+Y34+AB34+AE34+AH34+AK34+AN34+AQ34+AT34+AW34+AZ34+BC34+BF34+BI34+BL34+BO34+BR34+BU34+BX34+CA34</f>
        <v>4</v>
      </c>
      <c r="K34" s="26">
        <f>R34+U34+X34+AA34+AD34+AG34+AJ34+AM34+AP34+AS34+AV34+AY34+BB34+BE34+BH34+BK34+BN34+BQ34+BT34+BW34+BZ34+CC34</f>
        <v>80</v>
      </c>
      <c r="L34" s="26"/>
      <c r="M34" s="66">
        <v>25</v>
      </c>
      <c r="N34" s="66"/>
      <c r="O34" s="65" t="str">
        <f>IF(COUNTIF(assolute,C34)&gt;1,"x"," ")</f>
        <v> </v>
      </c>
      <c r="P34" s="1"/>
      <c r="Q34" s="1"/>
      <c r="R34" s="1"/>
      <c r="S34" s="89" t="s">
        <v>42</v>
      </c>
      <c r="T34" s="89" t="s">
        <v>108</v>
      </c>
      <c r="U34" s="89" t="s">
        <v>104</v>
      </c>
      <c r="V34" s="89" t="s">
        <v>42</v>
      </c>
      <c r="W34" s="89" t="s">
        <v>74</v>
      </c>
      <c r="X34" s="89" t="s">
        <v>75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89" t="s">
        <v>42</v>
      </c>
      <c r="BA34" s="89" t="s">
        <v>101</v>
      </c>
      <c r="BB34" s="89" t="s">
        <v>102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89" t="s">
        <v>42</v>
      </c>
      <c r="BV34" s="89" t="s">
        <v>110</v>
      </c>
      <c r="BW34" s="89" t="s">
        <v>109</v>
      </c>
      <c r="BX34" s="1"/>
      <c r="BY34" s="1"/>
      <c r="BZ34" s="1"/>
      <c r="CA34" s="1"/>
      <c r="CB34" s="1"/>
      <c r="CC34" s="1"/>
    </row>
    <row r="35" spans="1:81" s="3" customFormat="1" ht="12.75">
      <c r="A35" s="89">
        <v>31</v>
      </c>
      <c r="B35" s="90" t="s">
        <v>60</v>
      </c>
      <c r="C35" s="90" t="s">
        <v>156</v>
      </c>
      <c r="D35" s="89" t="s">
        <v>79</v>
      </c>
      <c r="E35" s="90" t="s">
        <v>157</v>
      </c>
      <c r="F35" s="64">
        <f>K35+L35+M35+N35</f>
        <v>103</v>
      </c>
      <c r="G35" s="2"/>
      <c r="H35" s="33"/>
      <c r="I35" s="5"/>
      <c r="J35" s="35">
        <f>P35+S35+V35+Y35+AB35+AE35+AH35+AK35+AN35+AQ35+AT35+AW35+AZ35+BC35+BF35+BI35+BL35+BO35+BR35+BU35+BX35+CA35</f>
        <v>3</v>
      </c>
      <c r="K35" s="26">
        <f>R35+U35+X35+AA35+AD35+AG35+AJ35+AM35+AP35+AS35+AV35+AY35+BB35+BE35+BH35+BK35+BN35+BQ35+BT35+BW35+BZ35+CC35</f>
        <v>78</v>
      </c>
      <c r="L35" s="26"/>
      <c r="M35" s="66">
        <v>25</v>
      </c>
      <c r="N35" s="66"/>
      <c r="O35" s="65" t="str">
        <f>IF(COUNTIF(assolute,C35)&gt;1,"x"," ")</f>
        <v> 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89" t="s">
        <v>42</v>
      </c>
      <c r="AI35" s="89" t="s">
        <v>87</v>
      </c>
      <c r="AJ35" s="89" t="s">
        <v>65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89" t="s">
        <v>42</v>
      </c>
      <c r="BD35" s="89" t="s">
        <v>82</v>
      </c>
      <c r="BE35" s="89" t="s">
        <v>66</v>
      </c>
      <c r="BF35" s="1"/>
      <c r="BG35" s="1"/>
      <c r="BH35" s="1"/>
      <c r="BI35" s="89" t="s">
        <v>42</v>
      </c>
      <c r="BJ35" s="89" t="s">
        <v>82</v>
      </c>
      <c r="BK35" s="89" t="s">
        <v>83</v>
      </c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s="3" customFormat="1" ht="12.75">
      <c r="A36" s="89">
        <v>32</v>
      </c>
      <c r="B36" s="90" t="s">
        <v>60</v>
      </c>
      <c r="C36" s="90" t="s">
        <v>158</v>
      </c>
      <c r="D36" s="89" t="s">
        <v>94</v>
      </c>
      <c r="E36" s="90" t="s">
        <v>159</v>
      </c>
      <c r="F36" s="64">
        <f>K36+L36+M36+N36</f>
        <v>97</v>
      </c>
      <c r="G36" s="2"/>
      <c r="H36" s="33"/>
      <c r="I36" s="5"/>
      <c r="J36" s="35">
        <f>P36+S36+V36+Y36+AB36+AE36+AH36+AK36+AN36+AQ36+AT36+AW36+AZ36+BC36+BF36+BI36+BL36+BO36+BR36+BU36+BX36+CA36</f>
        <v>4</v>
      </c>
      <c r="K36" s="26">
        <f>R36+U36+X36+AA36+AD36+AG36+AJ36+AM36+AP36+AS36+AV36+AY36+BB36+BE36+BH36+BK36+BN36+BQ36+BT36+BW36+BZ36+CC36</f>
        <v>72</v>
      </c>
      <c r="L36" s="26"/>
      <c r="M36" s="66"/>
      <c r="N36" s="66">
        <v>25</v>
      </c>
      <c r="O36" s="65" t="str">
        <f>IF(COUNTIF(assolute,C36)&gt;1,"x"," ")</f>
        <v> 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89" t="s">
        <v>42</v>
      </c>
      <c r="AI36" s="89" t="s">
        <v>86</v>
      </c>
      <c r="AJ36" s="89" t="s">
        <v>83</v>
      </c>
      <c r="AK36" s="89" t="s">
        <v>42</v>
      </c>
      <c r="AL36" s="89" t="s">
        <v>101</v>
      </c>
      <c r="AM36" s="89" t="s">
        <v>105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89" t="s">
        <v>42</v>
      </c>
      <c r="BD36" s="89" t="s">
        <v>75</v>
      </c>
      <c r="BE36" s="89" t="s">
        <v>103</v>
      </c>
      <c r="BF36" s="1"/>
      <c r="BG36" s="1"/>
      <c r="BH36" s="1"/>
      <c r="BI36" s="89" t="s">
        <v>42</v>
      </c>
      <c r="BJ36" s="89" t="s">
        <v>99</v>
      </c>
      <c r="BK36" s="89" t="s">
        <v>108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s="3" customFormat="1" ht="12.75">
      <c r="A37" s="89">
        <v>33</v>
      </c>
      <c r="B37" s="90" t="s">
        <v>60</v>
      </c>
      <c r="C37" s="90" t="s">
        <v>160</v>
      </c>
      <c r="D37" s="89" t="s">
        <v>94</v>
      </c>
      <c r="E37" s="90" t="s">
        <v>161</v>
      </c>
      <c r="F37" s="64">
        <f>K37+L37+M37+N37</f>
        <v>93</v>
      </c>
      <c r="G37" s="2"/>
      <c r="H37" s="33"/>
      <c r="I37" s="5"/>
      <c r="J37" s="35">
        <f>P37+S37+V37+Y37+AB37+AE37+AH37+AK37+AN37+AQ37+AT37+AW37+AZ37+BC37+BF37+BI37+BL37+BO37+BR37+BU37+BX37+CA37</f>
        <v>3</v>
      </c>
      <c r="K37" s="26">
        <f>R37+U37+X37+AA37+AD37+AG37+AJ37+AM37+AP37+AS37+AV37+AY37+BB37+BE37+BH37+BK37+BN37+BQ37+BT37+BW37+BZ37+CC37</f>
        <v>93</v>
      </c>
      <c r="L37" s="26"/>
      <c r="M37" s="66"/>
      <c r="N37" s="66"/>
      <c r="O37" s="65" t="str">
        <f>IF(COUNTIF(assolute,C37)&gt;1,"x"," ")</f>
        <v> </v>
      </c>
      <c r="P37" s="1"/>
      <c r="Q37" s="1"/>
      <c r="R37" s="1"/>
      <c r="S37" s="89" t="s">
        <v>42</v>
      </c>
      <c r="T37" s="89" t="s">
        <v>42</v>
      </c>
      <c r="U37" s="89" t="s">
        <v>92</v>
      </c>
      <c r="V37" s="89" t="s">
        <v>42</v>
      </c>
      <c r="W37" s="89" t="s">
        <v>42</v>
      </c>
      <c r="X37" s="89" t="s">
        <v>91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89" t="s">
        <v>42</v>
      </c>
      <c r="BM37" s="89" t="s">
        <v>42</v>
      </c>
      <c r="BN37" s="89" t="s">
        <v>91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s="3" customFormat="1" ht="12.75">
      <c r="A38" s="89">
        <v>34</v>
      </c>
      <c r="B38" s="90" t="s">
        <v>60</v>
      </c>
      <c r="C38" s="90" t="s">
        <v>168</v>
      </c>
      <c r="D38" s="89" t="s">
        <v>123</v>
      </c>
      <c r="E38" s="90" t="s">
        <v>121</v>
      </c>
      <c r="F38" s="64">
        <f>K38+L38+M38+N38</f>
        <v>87</v>
      </c>
      <c r="G38" s="2"/>
      <c r="H38" s="33"/>
      <c r="I38" s="5"/>
      <c r="J38" s="35">
        <f>P38+S38+V38+Y38+AB38+AE38+AH38+AK38+AN38+AQ38+AT38+AW38+AZ38+BC38+BF38+BI38+BL38+BO38+BR38+BU38+BX38+CA38</f>
        <v>5</v>
      </c>
      <c r="K38" s="26">
        <f>R38+U38+X38+AA38+AD38+AG38+AJ38+AM38+AP38+AS38+AV38+AY38+BB38+BE38+BH38+BK38+BN38+BQ38+BT38+BW38+BZ38+CC38</f>
        <v>87</v>
      </c>
      <c r="L38" s="26"/>
      <c r="M38" s="66"/>
      <c r="N38" s="66"/>
      <c r="O38" s="65" t="str">
        <f>IF(COUNTIF(assolute,C38)&gt;1,"x"," ")</f>
        <v> </v>
      </c>
      <c r="P38" s="1"/>
      <c r="Q38" s="1"/>
      <c r="R38" s="1"/>
      <c r="S38" s="89" t="s">
        <v>42</v>
      </c>
      <c r="T38" s="89" t="s">
        <v>102</v>
      </c>
      <c r="U38" s="89" t="s">
        <v>110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89" t="s">
        <v>42</v>
      </c>
      <c r="AR38" s="89" t="s">
        <v>110</v>
      </c>
      <c r="AS38" s="89" t="s">
        <v>100</v>
      </c>
      <c r="AT38" s="89" t="s">
        <v>42</v>
      </c>
      <c r="AU38" s="89" t="s">
        <v>101</v>
      </c>
      <c r="AV38" s="89" t="s">
        <v>102</v>
      </c>
      <c r="AW38" s="1"/>
      <c r="AX38" s="1"/>
      <c r="AY38" s="1"/>
      <c r="AZ38" s="89" t="s">
        <v>42</v>
      </c>
      <c r="BA38" s="89" t="s">
        <v>103</v>
      </c>
      <c r="BB38" s="89" t="s">
        <v>100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89" t="s">
        <v>42</v>
      </c>
      <c r="CB38" s="89" t="s">
        <v>108</v>
      </c>
      <c r="CC38" s="89" t="s">
        <v>109</v>
      </c>
    </row>
    <row r="39" spans="1:81" s="3" customFormat="1" ht="12.75">
      <c r="A39" s="89">
        <v>35</v>
      </c>
      <c r="B39" s="90" t="s">
        <v>60</v>
      </c>
      <c r="C39" s="90" t="s">
        <v>162</v>
      </c>
      <c r="D39" s="89" t="s">
        <v>112</v>
      </c>
      <c r="E39" s="90" t="s">
        <v>163</v>
      </c>
      <c r="F39" s="64">
        <f>K39+L39+M39+N39</f>
        <v>80</v>
      </c>
      <c r="G39" s="2"/>
      <c r="H39" s="33"/>
      <c r="I39" s="5"/>
      <c r="J39" s="35">
        <f>P39+S39+V39+Y39+AB39+AE39+AH39+AK39+AN39+AQ39+AT39+AW39+AZ39+BC39+BF39+BI39+BL39+BO39+BR39+BU39+BX39+CA39</f>
        <v>5</v>
      </c>
      <c r="K39" s="26">
        <f>R39+U39+X39+AA39+AD39+AG39+AJ39+AM39+AP39+AS39+AV39+AY39+BB39+BE39+BH39+BK39+BN39+BQ39+BT39+BW39+BZ39+CC39</f>
        <v>70</v>
      </c>
      <c r="L39" s="26"/>
      <c r="M39" s="66">
        <v>10</v>
      </c>
      <c r="N39" s="66"/>
      <c r="O39" s="65" t="str">
        <f>IF(COUNTIF(assolute,C39)&gt;1,"x"," ")</f>
        <v> </v>
      </c>
      <c r="P39" s="1"/>
      <c r="Q39" s="1"/>
      <c r="R39" s="1"/>
      <c r="S39" s="89" t="s">
        <v>42</v>
      </c>
      <c r="T39" s="89" t="s">
        <v>75</v>
      </c>
      <c r="U39" s="89" t="s">
        <v>76</v>
      </c>
      <c r="V39" s="1"/>
      <c r="W39" s="1"/>
      <c r="X39" s="1"/>
      <c r="Y39" s="89" t="s">
        <v>42</v>
      </c>
      <c r="Z39" s="89" t="s">
        <v>110</v>
      </c>
      <c r="AA39" s="89" t="s">
        <v>109</v>
      </c>
      <c r="AB39" s="89" t="s">
        <v>42</v>
      </c>
      <c r="AC39" s="89" t="s">
        <v>99</v>
      </c>
      <c r="AD39" s="89" t="s">
        <v>99</v>
      </c>
      <c r="AE39" s="1"/>
      <c r="AF39" s="1"/>
      <c r="AG39" s="1"/>
      <c r="AH39" s="89" t="s">
        <v>42</v>
      </c>
      <c r="AI39" s="89" t="s">
        <v>104</v>
      </c>
      <c r="AJ39" s="89" t="s">
        <v>99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89" t="s">
        <v>42</v>
      </c>
      <c r="BD39" s="89" t="s">
        <v>65</v>
      </c>
      <c r="BE39" s="89" t="s">
        <v>101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s="3" customFormat="1" ht="12.75">
      <c r="A40" s="89">
        <v>36</v>
      </c>
      <c r="B40" s="90" t="s">
        <v>60</v>
      </c>
      <c r="C40" s="90" t="s">
        <v>174</v>
      </c>
      <c r="D40" s="89" t="s">
        <v>94</v>
      </c>
      <c r="E40" s="90" t="s">
        <v>175</v>
      </c>
      <c r="F40" s="64">
        <f>K40+L40+M40+N40</f>
        <v>76</v>
      </c>
      <c r="G40" s="2"/>
      <c r="H40" s="33"/>
      <c r="I40" s="5"/>
      <c r="J40" s="35">
        <f>P40+S40+V40+Y40+AB40+AE40+AH40+AK40+AN40+AQ40+AT40+AW40+AZ40+BC40+BF40+BI40+BL40+BO40+BR40+BU40+BX40+CA40</f>
        <v>5</v>
      </c>
      <c r="K40" s="26">
        <f>R40+U40+X40+AA40+AD40+AG40+AJ40+AM40+AP40+AS40+AV40+AY40+BB40+BE40+BH40+BK40+BN40+BQ40+BT40+BW40+BZ40+CC40</f>
        <v>76</v>
      </c>
      <c r="L40" s="26"/>
      <c r="M40" s="66"/>
      <c r="N40" s="66"/>
      <c r="O40" s="65" t="str">
        <f>IF(COUNTIF(assolute,C40)&gt;1,"x"," ")</f>
        <v> </v>
      </c>
      <c r="P40" s="1"/>
      <c r="Q40" s="1"/>
      <c r="R40" s="1"/>
      <c r="S40" s="1"/>
      <c r="T40" s="1"/>
      <c r="U40" s="1"/>
      <c r="V40" s="1"/>
      <c r="W40" s="1"/>
      <c r="X40" s="1"/>
      <c r="Y40" s="89" t="s">
        <v>42</v>
      </c>
      <c r="Z40" s="89" t="s">
        <v>108</v>
      </c>
      <c r="AA40" s="89" t="s">
        <v>99</v>
      </c>
      <c r="AB40" s="89" t="s">
        <v>42</v>
      </c>
      <c r="AC40" s="89" t="s">
        <v>100</v>
      </c>
      <c r="AD40" s="89" t="s">
        <v>110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89" t="s">
        <v>42</v>
      </c>
      <c r="BA40" s="89" t="s">
        <v>110</v>
      </c>
      <c r="BB40" s="89" t="s">
        <v>109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89" t="s">
        <v>42</v>
      </c>
      <c r="BV40" s="89" t="s">
        <v>109</v>
      </c>
      <c r="BW40" s="89" t="s">
        <v>110</v>
      </c>
      <c r="BX40" s="1"/>
      <c r="BY40" s="1"/>
      <c r="BZ40" s="1"/>
      <c r="CA40" s="89" t="s">
        <v>42</v>
      </c>
      <c r="CB40" s="89" t="s">
        <v>100</v>
      </c>
      <c r="CC40" s="89" t="s">
        <v>108</v>
      </c>
    </row>
    <row r="41" spans="1:81" s="3" customFormat="1" ht="12.75">
      <c r="A41" s="89">
        <v>37</v>
      </c>
      <c r="B41" s="90" t="s">
        <v>60</v>
      </c>
      <c r="C41" s="90" t="s">
        <v>164</v>
      </c>
      <c r="D41" s="89" t="s">
        <v>97</v>
      </c>
      <c r="E41" s="90" t="s">
        <v>153</v>
      </c>
      <c r="F41" s="64">
        <f>K41+L41+M41+N41</f>
        <v>75</v>
      </c>
      <c r="G41" s="2"/>
      <c r="H41" s="33"/>
      <c r="I41" s="5"/>
      <c r="J41" s="35">
        <f>P41+S41+V41+Y41+AB41+AE41+AH41+AK41+AN41+AQ41+AT41+AW41+AZ41+BC41+BF41+BI41+BL41+BO41+BR41+BU41+BX41+CA41</f>
        <v>4</v>
      </c>
      <c r="K41" s="26">
        <f>R41+U41+X41+AA41+AD41+AG41+AJ41+AM41+AP41+AS41+AV41+AY41+BB41+BE41+BH41+BK41+BN41+BQ41+BT41+BW41+BZ41+CC41</f>
        <v>75</v>
      </c>
      <c r="L41" s="26"/>
      <c r="M41" s="66"/>
      <c r="N41" s="66"/>
      <c r="O41" s="65" t="str">
        <f>IF(COUNTIF(assolute,C41)&gt;1,"x"," ")</f>
        <v> 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89" t="s">
        <v>42</v>
      </c>
      <c r="AI41" s="89" t="s">
        <v>103</v>
      </c>
      <c r="AJ41" s="89" t="s">
        <v>77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89" t="s">
        <v>42</v>
      </c>
      <c r="BD41" s="89" t="s">
        <v>100</v>
      </c>
      <c r="BE41" s="89" t="s">
        <v>104</v>
      </c>
      <c r="BF41" s="1"/>
      <c r="BG41" s="1"/>
      <c r="BH41" s="1"/>
      <c r="BI41" s="89" t="s">
        <v>42</v>
      </c>
      <c r="BJ41" s="89" t="s">
        <v>108</v>
      </c>
      <c r="BK41" s="89" t="s">
        <v>99</v>
      </c>
      <c r="BL41" s="1"/>
      <c r="BM41" s="1"/>
      <c r="BN41" s="1"/>
      <c r="BO41" s="1"/>
      <c r="BP41" s="1"/>
      <c r="BQ41" s="1"/>
      <c r="BR41" s="89" t="s">
        <v>42</v>
      </c>
      <c r="BS41" s="89" t="s">
        <v>110</v>
      </c>
      <c r="BT41" s="89" t="s">
        <v>100</v>
      </c>
      <c r="BU41" s="1"/>
      <c r="BV41" s="1"/>
      <c r="BW41" s="1"/>
      <c r="BX41" s="1"/>
      <c r="BY41" s="1"/>
      <c r="BZ41" s="1"/>
      <c r="CA41" s="1"/>
      <c r="CB41" s="1"/>
      <c r="CC41" s="1"/>
    </row>
    <row r="42" spans="1:81" s="3" customFormat="1" ht="12.75">
      <c r="A42" s="89">
        <v>38</v>
      </c>
      <c r="B42" s="90" t="s">
        <v>60</v>
      </c>
      <c r="C42" s="90" t="s">
        <v>165</v>
      </c>
      <c r="D42" s="89" t="s">
        <v>62</v>
      </c>
      <c r="E42" s="90" t="s">
        <v>166</v>
      </c>
      <c r="F42" s="64">
        <f>K42+L42+M42+N42</f>
        <v>73</v>
      </c>
      <c r="G42" s="2"/>
      <c r="H42" s="33"/>
      <c r="I42" s="5"/>
      <c r="J42" s="35">
        <f>P42+S42+V42+Y42+AB42+AE42+AH42+AK42+AN42+AQ42+AT42+AW42+AZ42+BC42+BF42+BI42+BL42+BO42+BR42+BU42+BX42+CA42</f>
        <v>3</v>
      </c>
      <c r="K42" s="26">
        <f>R42+U42+X42+AA42+AD42+AG42+AJ42+AM42+AP42+AS42+AV42+AY42+BB42+BE42+BH42+BK42+BN42+BQ42+BT42+BW42+BZ42+CC42</f>
        <v>63</v>
      </c>
      <c r="L42" s="26"/>
      <c r="M42" s="66">
        <v>10</v>
      </c>
      <c r="N42" s="66"/>
      <c r="O42" s="65" t="str">
        <f>IF(COUNTIF(assolute,C42)&gt;1,"x"," ")</f>
        <v> 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89" t="s">
        <v>42</v>
      </c>
      <c r="AI42" s="89" t="s">
        <v>74</v>
      </c>
      <c r="AJ42" s="89" t="s">
        <v>71</v>
      </c>
      <c r="AK42" s="89" t="s">
        <v>42</v>
      </c>
      <c r="AL42" s="89" t="s">
        <v>87</v>
      </c>
      <c r="AM42" s="89" t="s">
        <v>83</v>
      </c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89" t="s">
        <v>42</v>
      </c>
      <c r="BD42" s="89" t="s">
        <v>68</v>
      </c>
      <c r="BE42" s="89" t="s">
        <v>86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s="3" customFormat="1" ht="12.75">
      <c r="A43" s="89">
        <v>39</v>
      </c>
      <c r="B43" s="90" t="s">
        <v>60</v>
      </c>
      <c r="C43" s="90" t="s">
        <v>185</v>
      </c>
      <c r="D43" s="89" t="s">
        <v>94</v>
      </c>
      <c r="E43" s="1" t="s">
        <v>136</v>
      </c>
      <c r="F43" s="64">
        <f>K43+L43+M43+N43</f>
        <v>71</v>
      </c>
      <c r="G43" s="2"/>
      <c r="H43" s="33"/>
      <c r="I43" s="5"/>
      <c r="J43" s="35">
        <f>P43+S43+V43+Y43+AB43+AE43+AH43+AK43+AN43+AQ43+AT43+AW43+AZ43+BC43+BF43+BI43+BL43+BO43+BR43+BU43+BX43+CA43</f>
        <v>4</v>
      </c>
      <c r="K43" s="26">
        <f>R43+U43+X43+AA43+AD43+AG43+AJ43+AM43+AP43+AS43+AV43+AY43+BB43+BE43+BH43+BK43+BN43+BQ43+BT43+BW43+BZ43+CC43</f>
        <v>71</v>
      </c>
      <c r="L43" s="26"/>
      <c r="M43" s="66"/>
      <c r="N43" s="66"/>
      <c r="O43" s="65" t="str">
        <f>IF(COUNTIF(assolute,C43)&gt;1,"x"," ")</f>
        <v> 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89" t="s">
        <v>42</v>
      </c>
      <c r="BG43" s="89" t="s">
        <v>103</v>
      </c>
      <c r="BH43" s="89" t="s">
        <v>100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89" t="s">
        <v>42</v>
      </c>
      <c r="BV43" s="89" t="s">
        <v>86</v>
      </c>
      <c r="BW43" s="89" t="s">
        <v>104</v>
      </c>
      <c r="BX43" s="89" t="s">
        <v>42</v>
      </c>
      <c r="BY43" s="89" t="s">
        <v>99</v>
      </c>
      <c r="BZ43" s="89" t="s">
        <v>108</v>
      </c>
      <c r="CA43" s="89" t="s">
        <v>42</v>
      </c>
      <c r="CB43" s="89" t="s">
        <v>103</v>
      </c>
      <c r="CC43" s="89" t="s">
        <v>104</v>
      </c>
    </row>
    <row r="44" spans="1:81" s="3" customFormat="1" ht="12.75">
      <c r="A44" s="89">
        <v>40</v>
      </c>
      <c r="B44" s="90" t="s">
        <v>60</v>
      </c>
      <c r="C44" s="90" t="s">
        <v>167</v>
      </c>
      <c r="D44" s="89" t="s">
        <v>62</v>
      </c>
      <c r="E44" s="90" t="s">
        <v>115</v>
      </c>
      <c r="F44" s="64">
        <f>K44+L44+M44+N44</f>
        <v>71</v>
      </c>
      <c r="G44" s="2"/>
      <c r="H44" s="33"/>
      <c r="I44" s="5"/>
      <c r="J44" s="35">
        <f>P44+S44+V44+Y44+AB44+AE44+AH44+AK44+AN44+AQ44+AT44+AW44+AZ44+BC44+BF44+BI44+BL44+BO44+BR44+BU44+BX44+CA44</f>
        <v>3</v>
      </c>
      <c r="K44" s="26">
        <f>R44+U44+X44+AA44+AD44+AG44+AJ44+AM44+AP44+AS44+AV44+AY44+BB44+BE44+BH44+BK44+BN44+BQ44+BT44+BW44+BZ44+CC44</f>
        <v>46</v>
      </c>
      <c r="L44" s="26"/>
      <c r="M44" s="66"/>
      <c r="N44" s="66">
        <v>25</v>
      </c>
      <c r="O44" s="65" t="str">
        <f>IF(COUNTIF(assolute,C44)&gt;1,"x"," ")</f>
        <v> </v>
      </c>
      <c r="P44" s="1"/>
      <c r="Q44" s="1"/>
      <c r="R44" s="1"/>
      <c r="S44" s="89" t="s">
        <v>42</v>
      </c>
      <c r="T44" s="89" t="s">
        <v>100</v>
      </c>
      <c r="U44" s="89" t="s">
        <v>99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89" t="s">
        <v>42</v>
      </c>
      <c r="AI44" s="89" t="s">
        <v>110</v>
      </c>
      <c r="AJ44" s="89" t="s">
        <v>105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89" t="s">
        <v>42</v>
      </c>
      <c r="BD44" s="89" t="s">
        <v>71</v>
      </c>
      <c r="BE44" s="89" t="s">
        <v>87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s="3" customFormat="1" ht="12.75">
      <c r="A45" s="89">
        <v>41</v>
      </c>
      <c r="B45" s="90" t="s">
        <v>60</v>
      </c>
      <c r="C45" s="90" t="s">
        <v>180</v>
      </c>
      <c r="D45" s="89" t="s">
        <v>123</v>
      </c>
      <c r="E45" s="90" t="s">
        <v>121</v>
      </c>
      <c r="F45" s="64">
        <f>K45+L45+M45+N45</f>
        <v>69</v>
      </c>
      <c r="G45" s="2"/>
      <c r="H45" s="33"/>
      <c r="I45" s="5"/>
      <c r="J45" s="35">
        <f>P45+S45+V45+Y45+AB45+AE45+AH45+AK45+AN45+AQ45+AT45+AW45+AZ45+BC45+BF45+BI45+BL45+BO45+BR45+BU45+BX45+CA45</f>
        <v>4</v>
      </c>
      <c r="K45" s="26">
        <f>R45+U45+X45+AA45+AD45+AG45+AJ45+AM45+AP45+AS45+AV45+AY45+BB45+BE45+BH45+BK45+BN45+BQ45+BT45+BW45+BZ45+CC45</f>
        <v>69</v>
      </c>
      <c r="L45" s="26"/>
      <c r="M45" s="66"/>
      <c r="N45" s="66"/>
      <c r="O45" s="65" t="str">
        <f>IF(COUNTIF(assolute,C45)&gt;1,"x"," ")</f>
        <v> </v>
      </c>
      <c r="P45" s="1"/>
      <c r="Q45" s="1"/>
      <c r="R45" s="1"/>
      <c r="S45" s="89" t="s">
        <v>42</v>
      </c>
      <c r="T45" s="89" t="s">
        <v>104</v>
      </c>
      <c r="U45" s="89" t="s">
        <v>108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89" t="s">
        <v>42</v>
      </c>
      <c r="AR45" s="89" t="s">
        <v>103</v>
      </c>
      <c r="AS45" s="89" t="s">
        <v>104</v>
      </c>
      <c r="AT45" s="89" t="s">
        <v>42</v>
      </c>
      <c r="AU45" s="89" t="s">
        <v>86</v>
      </c>
      <c r="AV45" s="89" t="s">
        <v>104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89" t="s">
        <v>42</v>
      </c>
      <c r="CB45" s="89" t="s">
        <v>99</v>
      </c>
      <c r="CC45" s="89" t="s">
        <v>99</v>
      </c>
    </row>
    <row r="46" spans="1:81" s="3" customFormat="1" ht="12.75">
      <c r="A46" s="89">
        <v>42</v>
      </c>
      <c r="B46" s="90" t="s">
        <v>60</v>
      </c>
      <c r="C46" s="90" t="s">
        <v>169</v>
      </c>
      <c r="D46" s="89" t="s">
        <v>79</v>
      </c>
      <c r="E46" s="90" t="s">
        <v>170</v>
      </c>
      <c r="F46" s="64">
        <f>K46+L46+M46+N46</f>
        <v>68</v>
      </c>
      <c r="G46" s="2"/>
      <c r="H46" s="33"/>
      <c r="I46" s="5"/>
      <c r="J46" s="35">
        <f>P46+S46+V46+Y46+AB46+AE46+AH46+AK46+AN46+AQ46+AT46+AW46+AZ46+BC46+BF46+BI46+BL46+BO46+BR46+BU46+BX46+CA46</f>
        <v>9</v>
      </c>
      <c r="K46" s="26">
        <f>R46+U46+X46+AA46+AD46+AG46+AJ46+AM46+AP46+AS46+AV46+AY46+BB46+BE46+BH46+BK46+BN46+BQ46+BT46+BW46+BZ46+CC46</f>
        <v>68</v>
      </c>
      <c r="L46" s="26"/>
      <c r="M46" s="66"/>
      <c r="N46" s="66"/>
      <c r="O46" s="65" t="str">
        <f>IF(COUNTIF(assolute,C46)&gt;1,"x"," ")</f>
        <v> </v>
      </c>
      <c r="P46" s="1"/>
      <c r="Q46" s="1"/>
      <c r="R46" s="1"/>
      <c r="S46" s="1"/>
      <c r="T46" s="1"/>
      <c r="U46" s="1"/>
      <c r="V46" s="1"/>
      <c r="W46" s="1"/>
      <c r="X46" s="1"/>
      <c r="Y46" s="89" t="s">
        <v>42</v>
      </c>
      <c r="Z46" s="89" t="s">
        <v>77</v>
      </c>
      <c r="AA46" s="89" t="s">
        <v>87</v>
      </c>
      <c r="AB46" s="89" t="s">
        <v>42</v>
      </c>
      <c r="AC46" s="89" t="s">
        <v>91</v>
      </c>
      <c r="AD46" s="89" t="s">
        <v>53</v>
      </c>
      <c r="AE46" s="1"/>
      <c r="AF46" s="1"/>
      <c r="AG46" s="1"/>
      <c r="AH46" s="89" t="s">
        <v>42</v>
      </c>
      <c r="AI46" s="89" t="s">
        <v>66</v>
      </c>
      <c r="AJ46" s="89" t="s">
        <v>67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89" t="s">
        <v>42</v>
      </c>
      <c r="BD46" s="89" t="s">
        <v>113</v>
      </c>
      <c r="BE46" s="89" t="s">
        <v>53</v>
      </c>
      <c r="BF46" s="89" t="s">
        <v>42</v>
      </c>
      <c r="BG46" s="89" t="s">
        <v>77</v>
      </c>
      <c r="BH46" s="89" t="s">
        <v>87</v>
      </c>
      <c r="BI46" s="89" t="s">
        <v>42</v>
      </c>
      <c r="BJ46" s="89" t="s">
        <v>68</v>
      </c>
      <c r="BK46" s="89" t="s">
        <v>67</v>
      </c>
      <c r="BL46" s="89" t="s">
        <v>42</v>
      </c>
      <c r="BM46" s="89" t="s">
        <v>102</v>
      </c>
      <c r="BN46" s="89" t="s">
        <v>101</v>
      </c>
      <c r="BO46" s="89" t="s">
        <v>42</v>
      </c>
      <c r="BP46" s="89" t="s">
        <v>109</v>
      </c>
      <c r="BQ46" s="89" t="s">
        <v>110</v>
      </c>
      <c r="BR46" s="1"/>
      <c r="BS46" s="1"/>
      <c r="BT46" s="1"/>
      <c r="BU46" s="89" t="s">
        <v>42</v>
      </c>
      <c r="BV46" s="89" t="s">
        <v>77</v>
      </c>
      <c r="BW46" s="89" t="s">
        <v>87</v>
      </c>
      <c r="BX46" s="1"/>
      <c r="BY46" s="1"/>
      <c r="BZ46" s="1"/>
      <c r="CA46" s="1"/>
      <c r="CB46" s="1"/>
      <c r="CC46" s="1"/>
    </row>
    <row r="47" spans="1:81" s="3" customFormat="1" ht="12.75">
      <c r="A47" s="89">
        <v>43</v>
      </c>
      <c r="B47" s="90" t="s">
        <v>60</v>
      </c>
      <c r="C47" s="90" t="s">
        <v>171</v>
      </c>
      <c r="D47" s="89" t="s">
        <v>62</v>
      </c>
      <c r="E47" s="90" t="s">
        <v>124</v>
      </c>
      <c r="F47" s="64">
        <f>K47+L47+M47+N47</f>
        <v>64</v>
      </c>
      <c r="G47" s="2"/>
      <c r="H47" s="33"/>
      <c r="I47" s="5"/>
      <c r="J47" s="35">
        <f>P47+S47+V47+Y47+AB47+AE47+AH47+AK47+AN47+AQ47+AT47+AW47+AZ47+BC47+BF47+BI47+BL47+BO47+BR47+BU47+BX47+CA47</f>
        <v>3</v>
      </c>
      <c r="K47" s="26">
        <f>R47+U47+X47+AA47+AD47+AG47+AJ47+AM47+AP47+AS47+AV47+AY47+BB47+BE47+BH47+BK47+BN47+BQ47+BT47+BW47+BZ47+CC47</f>
        <v>64</v>
      </c>
      <c r="L47" s="26"/>
      <c r="M47" s="66"/>
      <c r="N47" s="66"/>
      <c r="O47" s="65" t="str">
        <f>IF(COUNTIF(assolute,C47)&gt;1,"x"," ")</f>
        <v> </v>
      </c>
      <c r="P47" s="1"/>
      <c r="Q47" s="1"/>
      <c r="R47" s="1"/>
      <c r="S47" s="89" t="s">
        <v>42</v>
      </c>
      <c r="T47" s="89" t="s">
        <v>86</v>
      </c>
      <c r="U47" s="89" t="s">
        <v>77</v>
      </c>
      <c r="V47" s="1"/>
      <c r="W47" s="1"/>
      <c r="X47" s="1"/>
      <c r="Y47" s="89" t="s">
        <v>42</v>
      </c>
      <c r="Z47" s="89" t="s">
        <v>87</v>
      </c>
      <c r="AA47" s="89" t="s">
        <v>77</v>
      </c>
      <c r="AB47" s="89" t="s">
        <v>42</v>
      </c>
      <c r="AC47" s="89" t="s">
        <v>86</v>
      </c>
      <c r="AD47" s="89" t="s">
        <v>102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s="3" customFormat="1" ht="12.75">
      <c r="A48" s="89">
        <v>44</v>
      </c>
      <c r="B48" s="90" t="s">
        <v>60</v>
      </c>
      <c r="C48" s="90" t="s">
        <v>172</v>
      </c>
      <c r="D48" s="89" t="s">
        <v>97</v>
      </c>
      <c r="E48" s="90" t="s">
        <v>173</v>
      </c>
      <c r="F48" s="64">
        <f>K48+L48+M48+N48</f>
        <v>63</v>
      </c>
      <c r="G48" s="2"/>
      <c r="H48" s="33"/>
      <c r="I48" s="5"/>
      <c r="J48" s="35">
        <f>P48+S48+V48+Y48+AB48+AE48+AH48+AK48+AN48+AQ48+AT48+AW48+AZ48+BC48+BF48+BI48+BL48+BO48+BR48+BU48+BX48+CA48</f>
        <v>3</v>
      </c>
      <c r="K48" s="26">
        <f>R48+U48+X48+AA48+AD48+AG48+AJ48+AM48+AP48+AS48+AV48+AY48+BB48+BE48+BH48+BK48+BN48+BQ48+BT48+BW48+BZ48+CC48</f>
        <v>63</v>
      </c>
      <c r="L48" s="26"/>
      <c r="M48" s="66"/>
      <c r="N48" s="66"/>
      <c r="O48" s="65" t="str">
        <f>IF(COUNTIF(assolute,C48)&gt;1,"x"," ")</f>
        <v> 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89" t="s">
        <v>42</v>
      </c>
      <c r="BM48" s="89" t="s">
        <v>87</v>
      </c>
      <c r="BN48" s="89" t="s">
        <v>77</v>
      </c>
      <c r="BO48" s="1"/>
      <c r="BP48" s="1"/>
      <c r="BQ48" s="1"/>
      <c r="BR48" s="1"/>
      <c r="BS48" s="1"/>
      <c r="BT48" s="1"/>
      <c r="BU48" s="89" t="s">
        <v>42</v>
      </c>
      <c r="BV48" s="89" t="s">
        <v>82</v>
      </c>
      <c r="BW48" s="89" t="s">
        <v>83</v>
      </c>
      <c r="BX48" s="89" t="s">
        <v>42</v>
      </c>
      <c r="BY48" s="89" t="s">
        <v>103</v>
      </c>
      <c r="BZ48" s="89" t="s">
        <v>100</v>
      </c>
      <c r="CA48" s="1"/>
      <c r="CB48" s="1"/>
      <c r="CC48" s="1"/>
    </row>
    <row r="49" spans="1:81" s="3" customFormat="1" ht="12.75">
      <c r="A49" s="89">
        <v>45</v>
      </c>
      <c r="B49" s="90" t="s">
        <v>60</v>
      </c>
      <c r="C49" s="90" t="s">
        <v>176</v>
      </c>
      <c r="D49" s="89" t="s">
        <v>62</v>
      </c>
      <c r="E49" s="90" t="s">
        <v>139</v>
      </c>
      <c r="F49" s="64">
        <f>K49+L49+M49+N49</f>
        <v>60</v>
      </c>
      <c r="G49" s="2"/>
      <c r="H49" s="33"/>
      <c r="I49" s="5"/>
      <c r="J49" s="35">
        <f>P49+S49+V49+Y49+AB49+AE49+AH49+AK49+AN49+AQ49+AT49+AW49+AZ49+BC49+BF49+BI49+BL49+BO49+BR49+BU49+BX49+CA49</f>
        <v>4</v>
      </c>
      <c r="K49" s="26">
        <f>R49+U49+X49+AA49+AD49+AG49+AJ49+AM49+AP49+AS49+AV49+AY49+BB49+BE49+BH49+BK49+BN49+BQ49+BT49+BW49+BZ49+CC49</f>
        <v>60</v>
      </c>
      <c r="L49" s="26"/>
      <c r="M49" s="66"/>
      <c r="N49" s="66"/>
      <c r="O49" s="65" t="str">
        <f>IF(COUNTIF(assolute,C49)&gt;1,"x"," ")</f>
        <v> </v>
      </c>
      <c r="P49" s="89" t="s">
        <v>42</v>
      </c>
      <c r="Q49" s="89" t="s">
        <v>109</v>
      </c>
      <c r="R49" s="89" t="s">
        <v>110</v>
      </c>
      <c r="S49" s="1"/>
      <c r="T49" s="1"/>
      <c r="U49" s="1"/>
      <c r="V49" s="89" t="s">
        <v>42</v>
      </c>
      <c r="W49" s="89" t="s">
        <v>109</v>
      </c>
      <c r="X49" s="89" t="s">
        <v>110</v>
      </c>
      <c r="Y49" s="1"/>
      <c r="Z49" s="1"/>
      <c r="AA49" s="1"/>
      <c r="AB49" s="1"/>
      <c r="AC49" s="1"/>
      <c r="AD49" s="1"/>
      <c r="AE49" s="89" t="s">
        <v>42</v>
      </c>
      <c r="AF49" s="89" t="s">
        <v>86</v>
      </c>
      <c r="AG49" s="89" t="s">
        <v>104</v>
      </c>
      <c r="AH49" s="1"/>
      <c r="AI49" s="1"/>
      <c r="AJ49" s="1"/>
      <c r="AK49" s="1"/>
      <c r="AL49" s="1"/>
      <c r="AM49" s="1"/>
      <c r="AN49" s="89" t="s">
        <v>42</v>
      </c>
      <c r="AO49" s="89" t="s">
        <v>102</v>
      </c>
      <c r="AP49" s="89" t="s">
        <v>103</v>
      </c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s="3" customFormat="1" ht="12.75">
      <c r="A50" s="89">
        <v>46</v>
      </c>
      <c r="B50" s="90" t="s">
        <v>60</v>
      </c>
      <c r="C50" s="90" t="s">
        <v>177</v>
      </c>
      <c r="D50" s="89" t="s">
        <v>127</v>
      </c>
      <c r="E50" s="90" t="s">
        <v>178</v>
      </c>
      <c r="F50" s="64">
        <f>K50+L50+M50+N50</f>
        <v>59</v>
      </c>
      <c r="G50" s="2"/>
      <c r="H50" s="33"/>
      <c r="I50" s="5"/>
      <c r="J50" s="35">
        <f>P50+S50+V50+Y50+AB50+AE50+AH50+AK50+AN50+AQ50+AT50+AW50+AZ50+BC50+BF50+BI50+BL50+BO50+BR50+BU50+BX50+CA50</f>
        <v>2</v>
      </c>
      <c r="K50" s="26">
        <f>R50+U50+X50+AA50+AD50+AG50+AJ50+AM50+AP50+AS50+AV50+AY50+BB50+BE50+BH50+BK50+BN50+BQ50+BT50+BW50+BZ50+CC50</f>
        <v>59</v>
      </c>
      <c r="L50" s="26"/>
      <c r="M50" s="66"/>
      <c r="N50" s="66"/>
      <c r="O50" s="65" t="str">
        <f>IF(COUNTIF(assolute,C50)&gt;1,"x"," ")</f>
        <v> </v>
      </c>
      <c r="P50" s="89" t="s">
        <v>42</v>
      </c>
      <c r="Q50" s="89" t="s">
        <v>42</v>
      </c>
      <c r="R50" s="89" t="s">
        <v>91</v>
      </c>
      <c r="S50" s="1"/>
      <c r="T50" s="1"/>
      <c r="U50" s="1"/>
      <c r="V50" s="1"/>
      <c r="W50" s="1"/>
      <c r="X50" s="1"/>
      <c r="Y50" s="89" t="s">
        <v>42</v>
      </c>
      <c r="Z50" s="89" t="s">
        <v>53</v>
      </c>
      <c r="AA50" s="89" t="s">
        <v>66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s="3" customFormat="1" ht="12.75">
      <c r="A51" s="89">
        <v>47</v>
      </c>
      <c r="B51" s="90" t="s">
        <v>60</v>
      </c>
      <c r="C51" s="90" t="s">
        <v>179</v>
      </c>
      <c r="D51" s="89" t="s">
        <v>62</v>
      </c>
      <c r="E51" s="90" t="s">
        <v>178</v>
      </c>
      <c r="F51" s="64">
        <f>K51+L51+M51+N51</f>
        <v>58</v>
      </c>
      <c r="G51" s="2"/>
      <c r="H51" s="33"/>
      <c r="I51" s="5"/>
      <c r="J51" s="35">
        <f>P51+S51+V51+Y51+AB51+AE51+AH51+AK51+AN51+AQ51+AT51+AW51+AZ51+BC51+BF51+BI51+BL51+BO51+BR51+BU51+BX51+CA51</f>
        <v>3</v>
      </c>
      <c r="K51" s="26">
        <f>R51+U51+X51+AA51+AD51+AG51+AJ51+AM51+AP51+AS51+AV51+AY51+BB51+BE51+BH51+BK51+BN51+BQ51+BT51+BW51+BZ51+CC51</f>
        <v>58</v>
      </c>
      <c r="L51" s="26"/>
      <c r="M51" s="66"/>
      <c r="N51" s="66"/>
      <c r="O51" s="65" t="str">
        <f>IF(COUNTIF(assolute,C51)&gt;1,"x"," ")</f>
        <v> </v>
      </c>
      <c r="P51" s="89" t="s">
        <v>42</v>
      </c>
      <c r="Q51" s="89" t="s">
        <v>101</v>
      </c>
      <c r="R51" s="89" t="s">
        <v>102</v>
      </c>
      <c r="S51" s="1"/>
      <c r="T51" s="1"/>
      <c r="U51" s="1"/>
      <c r="V51" s="89" t="s">
        <v>42</v>
      </c>
      <c r="W51" s="89" t="s">
        <v>101</v>
      </c>
      <c r="X51" s="89" t="s">
        <v>102</v>
      </c>
      <c r="Y51" s="89" t="s">
        <v>42</v>
      </c>
      <c r="Z51" s="89" t="s">
        <v>103</v>
      </c>
      <c r="AA51" s="89" t="s">
        <v>100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s="3" customFormat="1" ht="12.75">
      <c r="A52" s="89">
        <v>48</v>
      </c>
      <c r="B52" s="90" t="s">
        <v>60</v>
      </c>
      <c r="C52" s="90" t="s">
        <v>181</v>
      </c>
      <c r="D52" s="89" t="s">
        <v>135</v>
      </c>
      <c r="E52" s="90" t="s">
        <v>182</v>
      </c>
      <c r="F52" s="64">
        <f>K52+L52+M52+N52</f>
        <v>53</v>
      </c>
      <c r="G52" s="2"/>
      <c r="H52" s="33"/>
      <c r="I52" s="5"/>
      <c r="J52" s="35">
        <f>P52+S52+V52+Y52+AB52+AE52+AH52+AK52+AN52+AQ52+AT52+AW52+AZ52+BC52+BF52+BI52+BL52+BO52+BR52+BU52+BX52+CA52</f>
        <v>3</v>
      </c>
      <c r="K52" s="26">
        <f>R52+U52+X52+AA52+AD52+AG52+AJ52+AM52+AP52+AS52+AV52+AY52+BB52+BE52+BH52+BK52+BN52+BQ52+BT52+BW52+BZ52+CC52</f>
        <v>53</v>
      </c>
      <c r="L52" s="26"/>
      <c r="M52" s="66"/>
      <c r="N52" s="66"/>
      <c r="O52" s="65" t="str">
        <f>IF(COUNTIF(assolute,C52)&gt;1,"x"," ")</f>
        <v> </v>
      </c>
      <c r="P52" s="1"/>
      <c r="Q52" s="1"/>
      <c r="R52" s="1"/>
      <c r="S52" s="89" t="s">
        <v>42</v>
      </c>
      <c r="T52" s="89" t="s">
        <v>109</v>
      </c>
      <c r="U52" s="89" t="s">
        <v>109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89" t="s">
        <v>42</v>
      </c>
      <c r="AR52" s="89" t="s">
        <v>76</v>
      </c>
      <c r="AS52" s="89" t="s">
        <v>77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89" t="s">
        <v>42</v>
      </c>
      <c r="BY52" s="89" t="s">
        <v>109</v>
      </c>
      <c r="BZ52" s="89" t="s">
        <v>110</v>
      </c>
      <c r="CA52" s="1"/>
      <c r="CB52" s="1"/>
      <c r="CC52" s="1"/>
    </row>
    <row r="53" spans="1:81" s="3" customFormat="1" ht="12.75">
      <c r="A53" s="89">
        <v>49</v>
      </c>
      <c r="B53" s="90" t="s">
        <v>60</v>
      </c>
      <c r="C53" s="90" t="s">
        <v>200</v>
      </c>
      <c r="D53" s="89" t="s">
        <v>62</v>
      </c>
      <c r="E53" s="90" t="s">
        <v>201</v>
      </c>
      <c r="F53" s="64">
        <f>K53+L53+M53+N53</f>
        <v>52</v>
      </c>
      <c r="G53" s="2"/>
      <c r="H53" s="33"/>
      <c r="I53" s="5"/>
      <c r="J53" s="35">
        <f>P53+S53+V53+Y53+AB53+AE53+AH53+AK53+AN53+AQ53+AT53+AW53+AZ53+BC53+BF53+BI53+BL53+BO53+BR53+BU53+BX53+CA53</f>
        <v>5</v>
      </c>
      <c r="K53" s="26">
        <f>R53+U53+X53+AA53+AD53+AG53+AJ53+AM53+AP53+AS53+AV53+AY53+BB53+BE53+BH53+BK53+BN53+BQ53+BT53+BW53+BZ53+CC53</f>
        <v>52</v>
      </c>
      <c r="L53" s="26"/>
      <c r="M53" s="66"/>
      <c r="N53" s="66"/>
      <c r="O53" s="65" t="str">
        <f>IF(COUNTIF(assolute,C53)&gt;1,"x"," ")</f>
        <v> </v>
      </c>
      <c r="P53" s="1"/>
      <c r="Q53" s="1"/>
      <c r="R53" s="1"/>
      <c r="S53" s="89" t="s">
        <v>42</v>
      </c>
      <c r="T53" s="89" t="s">
        <v>65</v>
      </c>
      <c r="U53" s="89" t="s">
        <v>82</v>
      </c>
      <c r="V53" s="1"/>
      <c r="W53" s="1"/>
      <c r="X53" s="1"/>
      <c r="Y53" s="1"/>
      <c r="Z53" s="1"/>
      <c r="AA53" s="1"/>
      <c r="AB53" s="89" t="s">
        <v>42</v>
      </c>
      <c r="AC53" s="89" t="s">
        <v>83</v>
      </c>
      <c r="AD53" s="89" t="s">
        <v>87</v>
      </c>
      <c r="AE53" s="1"/>
      <c r="AF53" s="1"/>
      <c r="AG53" s="1"/>
      <c r="AH53" s="89" t="s">
        <v>42</v>
      </c>
      <c r="AI53" s="89" t="s">
        <v>65</v>
      </c>
      <c r="AJ53" s="89" t="s">
        <v>87</v>
      </c>
      <c r="AK53" s="1"/>
      <c r="AL53" s="1"/>
      <c r="AM53" s="1"/>
      <c r="AN53" s="1"/>
      <c r="AO53" s="1"/>
      <c r="AP53" s="1"/>
      <c r="AQ53" s="89" t="s">
        <v>42</v>
      </c>
      <c r="AR53" s="89" t="s">
        <v>102</v>
      </c>
      <c r="AS53" s="89" t="s">
        <v>86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89" t="s">
        <v>42</v>
      </c>
      <c r="CB53" s="89" t="s">
        <v>104</v>
      </c>
      <c r="CC53" s="89" t="s">
        <v>110</v>
      </c>
    </row>
    <row r="54" spans="1:81" s="3" customFormat="1" ht="12.75">
      <c r="A54" s="89">
        <v>50</v>
      </c>
      <c r="B54" s="90" t="s">
        <v>60</v>
      </c>
      <c r="C54" s="90" t="s">
        <v>183</v>
      </c>
      <c r="D54" s="89" t="s">
        <v>112</v>
      </c>
      <c r="E54" s="90" t="s">
        <v>184</v>
      </c>
      <c r="F54" s="64">
        <f>K54+L54+M54+N54</f>
        <v>52</v>
      </c>
      <c r="G54" s="2"/>
      <c r="H54" s="33"/>
      <c r="I54" s="5"/>
      <c r="J54" s="35">
        <f>P54+S54+V54+Y54+AB54+AE54+AH54+AK54+AN54+AQ54+AT54+AW54+AZ54+BC54+BF54+BI54+BL54+BO54+BR54+BU54+BX54+CA54</f>
        <v>2</v>
      </c>
      <c r="K54" s="26">
        <f>R54+U54+X54+AA54+AD54+AG54+AJ54+AM54+AP54+AS54+AV54+AY54+BB54+BE54+BH54+BK54+BN54+BQ54+BT54+BW54+BZ54+CC54</f>
        <v>52</v>
      </c>
      <c r="L54" s="26"/>
      <c r="M54" s="66"/>
      <c r="N54" s="66"/>
      <c r="O54" s="65" t="str">
        <f>IF(COUNTIF(assolute,C54)&gt;1,"x"," ")</f>
        <v> 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89" t="s">
        <v>42</v>
      </c>
      <c r="AL54" s="89" t="s">
        <v>74</v>
      </c>
      <c r="AM54" s="89" t="s">
        <v>68</v>
      </c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89" t="s">
        <v>42</v>
      </c>
      <c r="BA54" s="89" t="s">
        <v>72</v>
      </c>
      <c r="BB54" s="89" t="s">
        <v>69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s="3" customFormat="1" ht="12.75">
      <c r="A55" s="89">
        <v>51</v>
      </c>
      <c r="B55" s="90" t="s">
        <v>60</v>
      </c>
      <c r="C55" s="90" t="s">
        <v>186</v>
      </c>
      <c r="D55" s="89" t="s">
        <v>127</v>
      </c>
      <c r="E55" s="90" t="s">
        <v>95</v>
      </c>
      <c r="F55" s="64">
        <f>K55+L55+M55+N55</f>
        <v>51</v>
      </c>
      <c r="G55" s="2"/>
      <c r="H55" s="33"/>
      <c r="I55" s="5"/>
      <c r="J55" s="35">
        <f>P55+S55+V55+Y55+AB55+AE55+AH55+AK55+AN55+AQ55+AT55+AW55+AZ55+BC55+BF55+BI55+BL55+BO55+BR55+BU55+BX55+CA55</f>
        <v>4</v>
      </c>
      <c r="K55" s="26">
        <f>R55+U55+X55+AA55+AD55+AG55+AJ55+AM55+AP55+AS55+AV55+AY55+BB55+BE55+BH55+BK55+BN55+BQ55+BT55+BW55+BZ55+CC55</f>
        <v>51</v>
      </c>
      <c r="L55" s="26"/>
      <c r="M55" s="66"/>
      <c r="N55" s="66"/>
      <c r="O55" s="65" t="str">
        <f>IF(COUNTIF(assolute,C55)&gt;1,"x"," ")</f>
        <v> 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89" t="s">
        <v>42</v>
      </c>
      <c r="AI55" s="89" t="s">
        <v>69</v>
      </c>
      <c r="AJ55" s="89" t="s">
        <v>82</v>
      </c>
      <c r="AK55" s="89" t="s">
        <v>42</v>
      </c>
      <c r="AL55" s="89" t="s">
        <v>99</v>
      </c>
      <c r="AM55" s="89" t="s">
        <v>99</v>
      </c>
      <c r="AN55" s="1"/>
      <c r="AO55" s="1"/>
      <c r="AP55" s="1"/>
      <c r="AQ55" s="89" t="s">
        <v>42</v>
      </c>
      <c r="AR55" s="89" t="s">
        <v>105</v>
      </c>
      <c r="AS55" s="89" t="s">
        <v>101</v>
      </c>
      <c r="AT55" s="89" t="s">
        <v>42</v>
      </c>
      <c r="AU55" s="89" t="s">
        <v>108</v>
      </c>
      <c r="AV55" s="89" t="s">
        <v>99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s="3" customFormat="1" ht="12.75">
      <c r="A56" s="89">
        <v>52</v>
      </c>
      <c r="B56" s="90" t="s">
        <v>60</v>
      </c>
      <c r="C56" s="90" t="s">
        <v>187</v>
      </c>
      <c r="D56" s="89" t="s">
        <v>127</v>
      </c>
      <c r="E56" s="90" t="s">
        <v>124</v>
      </c>
      <c r="F56" s="64">
        <f>K56+L56+M56+N56</f>
        <v>49</v>
      </c>
      <c r="G56" s="2"/>
      <c r="H56" s="33"/>
      <c r="I56" s="5"/>
      <c r="J56" s="35">
        <f>P56+S56+V56+Y56+AB56+AE56+AH56+AK56+AN56+AQ56+AT56+AW56+AZ56+BC56+BF56+BI56+BL56+BO56+BR56+BU56+BX56+CA56</f>
        <v>4</v>
      </c>
      <c r="K56" s="26">
        <f>R56+U56+X56+AA56+AD56+AG56+AJ56+AM56+AP56+AS56+AV56+AY56+BB56+BE56+BH56+BK56+BN56+BQ56+BT56+BW56+BZ56+CC56</f>
        <v>49</v>
      </c>
      <c r="L56" s="26"/>
      <c r="M56" s="66"/>
      <c r="N56" s="66"/>
      <c r="O56" s="65" t="str">
        <f>IF(COUNTIF(assolute,C56)&gt;1,"x"," ")</f>
        <v> </v>
      </c>
      <c r="P56" s="89" t="s">
        <v>42</v>
      </c>
      <c r="Q56" s="89" t="s">
        <v>103</v>
      </c>
      <c r="R56" s="89" t="s">
        <v>100</v>
      </c>
      <c r="S56" s="89" t="s">
        <v>42</v>
      </c>
      <c r="T56" s="89" t="s">
        <v>71</v>
      </c>
      <c r="U56" s="89" t="s">
        <v>67</v>
      </c>
      <c r="V56" s="1"/>
      <c r="W56" s="1"/>
      <c r="X56" s="1"/>
      <c r="Y56" s="89" t="s">
        <v>42</v>
      </c>
      <c r="Z56" s="89" t="s">
        <v>104</v>
      </c>
      <c r="AA56" s="89" t="s">
        <v>86</v>
      </c>
      <c r="AB56" s="89" t="s">
        <v>42</v>
      </c>
      <c r="AC56" s="89" t="s">
        <v>104</v>
      </c>
      <c r="AD56" s="89" t="s">
        <v>103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s="3" customFormat="1" ht="12.75">
      <c r="A57" s="89">
        <v>53</v>
      </c>
      <c r="B57" s="90" t="s">
        <v>60</v>
      </c>
      <c r="C57" s="90" t="s">
        <v>188</v>
      </c>
      <c r="D57" s="89" t="s">
        <v>107</v>
      </c>
      <c r="E57" s="90" t="s">
        <v>189</v>
      </c>
      <c r="F57" s="64">
        <f>K57+L57+M57+N57</f>
        <v>49</v>
      </c>
      <c r="G57" s="2"/>
      <c r="H57" s="33"/>
      <c r="I57" s="5"/>
      <c r="J57" s="35">
        <f>P57+S57+V57+Y57+AB57+AE57+AH57+AK57+AN57+AQ57+AT57+AW57+AZ57+BC57+BF57+BI57+BL57+BO57+BR57+BU57+BX57+CA57</f>
        <v>4</v>
      </c>
      <c r="K57" s="26">
        <f>R57+U57+X57+AA57+AD57+AG57+AJ57+AM57+AP57+AS57+AV57+AY57+BB57+BE57+BH57+BK57+BN57+BQ57+BT57+BW57+BZ57+CC57</f>
        <v>39</v>
      </c>
      <c r="L57" s="26"/>
      <c r="M57" s="66">
        <v>10</v>
      </c>
      <c r="N57" s="66"/>
      <c r="O57" s="65" t="str">
        <f>IF(COUNTIF(assolute,C57)&gt;1,"x"," ")</f>
        <v> </v>
      </c>
      <c r="P57" s="1"/>
      <c r="Q57" s="1"/>
      <c r="R57" s="1"/>
      <c r="S57" s="89" t="s">
        <v>42</v>
      </c>
      <c r="T57" s="89" t="s">
        <v>66</v>
      </c>
      <c r="U57" s="89" t="s">
        <v>64</v>
      </c>
      <c r="V57" s="1"/>
      <c r="W57" s="1"/>
      <c r="X57" s="1"/>
      <c r="Y57" s="1"/>
      <c r="Z57" s="1"/>
      <c r="AA57" s="1"/>
      <c r="AB57" s="89" t="s">
        <v>42</v>
      </c>
      <c r="AC57" s="89" t="s">
        <v>65</v>
      </c>
      <c r="AD57" s="89" t="s">
        <v>67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89" t="s">
        <v>42</v>
      </c>
      <c r="AU57" s="89" t="s">
        <v>109</v>
      </c>
      <c r="AV57" s="89" t="s">
        <v>110</v>
      </c>
      <c r="AW57" s="1"/>
      <c r="AX57" s="1"/>
      <c r="AY57" s="1"/>
      <c r="AZ57" s="89" t="s">
        <v>42</v>
      </c>
      <c r="BA57" s="89" t="s">
        <v>109</v>
      </c>
      <c r="BB57" s="89" t="s">
        <v>110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s="3" customFormat="1" ht="12.75">
      <c r="A58" s="89">
        <v>54</v>
      </c>
      <c r="B58" s="90" t="s">
        <v>60</v>
      </c>
      <c r="C58" s="90" t="s">
        <v>190</v>
      </c>
      <c r="D58" s="89" t="s">
        <v>112</v>
      </c>
      <c r="E58" s="90" t="s">
        <v>191</v>
      </c>
      <c r="F58" s="64">
        <f>K58+L58+M58+N58</f>
        <v>48</v>
      </c>
      <c r="G58" s="2"/>
      <c r="H58" s="33"/>
      <c r="I58" s="5"/>
      <c r="J58" s="35">
        <f>P58+S58+V58+Y58+AB58+AE58+AH58+AK58+AN58+AQ58+AT58+AW58+AZ58+BC58+BF58+BI58+BL58+BO58+BR58+BU58+BX58+CA58</f>
        <v>2</v>
      </c>
      <c r="K58" s="26">
        <f>R58+U58+X58+AA58+AD58+AG58+AJ58+AM58+AP58+AS58+AV58+AY58+BB58+BE58+BH58+BK58+BN58+BQ58+BT58+BW58+BZ58+CC58</f>
        <v>48</v>
      </c>
      <c r="L58" s="26"/>
      <c r="M58" s="66"/>
      <c r="N58" s="66"/>
      <c r="O58" s="65" t="str">
        <f>IF(COUNTIF(assolute,C58)&gt;1,"x"," ")</f>
        <v> 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89" t="s">
        <v>42</v>
      </c>
      <c r="AC58" s="89" t="s">
        <v>82</v>
      </c>
      <c r="AD58" s="89" t="s">
        <v>83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89" t="s">
        <v>42</v>
      </c>
      <c r="AR58" s="89" t="s">
        <v>67</v>
      </c>
      <c r="AS58" s="89" t="s">
        <v>68</v>
      </c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s="3" customFormat="1" ht="12.75">
      <c r="A59" s="89">
        <v>55</v>
      </c>
      <c r="B59" s="90" t="s">
        <v>60</v>
      </c>
      <c r="C59" s="90" t="s">
        <v>216</v>
      </c>
      <c r="D59" s="89" t="s">
        <v>62</v>
      </c>
      <c r="E59" s="90" t="s">
        <v>217</v>
      </c>
      <c r="F59" s="64">
        <f>K59+L59+M59+N59</f>
        <v>46</v>
      </c>
      <c r="G59" s="2"/>
      <c r="H59" s="33"/>
      <c r="I59" s="5"/>
      <c r="J59" s="35">
        <f>P59+S59+V59+Y59+AB59+AE59+AH59+AK59+AN59+AQ59+AT59+AW59+AZ59+BC59+BF59+BI59+BL59+BO59+BR59+BU59+BX59+CA59</f>
        <v>3</v>
      </c>
      <c r="K59" s="26">
        <f>R59+U59+X59+AA59+AD59+AG59+AJ59+AM59+AP59+AS59+AV59+AY59+BB59+BE59+BH59+BK59+BN59+BQ59+BT59+BW59+BZ59+CC59</f>
        <v>46</v>
      </c>
      <c r="L59" s="26"/>
      <c r="M59" s="66"/>
      <c r="N59" s="66"/>
      <c r="O59" s="65" t="str">
        <f>IF(COUNTIF(assolute,C59)&gt;1,"x"," ")</f>
        <v> 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89" t="s">
        <v>42</v>
      </c>
      <c r="BG59" s="89" t="s">
        <v>110</v>
      </c>
      <c r="BH59" s="89" t="s">
        <v>109</v>
      </c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89" t="s">
        <v>42</v>
      </c>
      <c r="BY59" s="89" t="s">
        <v>83</v>
      </c>
      <c r="BZ59" s="89" t="s">
        <v>82</v>
      </c>
      <c r="CA59" s="89" t="s">
        <v>42</v>
      </c>
      <c r="CB59" s="89" t="s">
        <v>101</v>
      </c>
      <c r="CC59" s="89" t="s">
        <v>105</v>
      </c>
    </row>
    <row r="60" spans="1:81" s="3" customFormat="1" ht="12.75">
      <c r="A60" s="89">
        <v>56</v>
      </c>
      <c r="B60" s="90" t="s">
        <v>60</v>
      </c>
      <c r="C60" s="90" t="s">
        <v>192</v>
      </c>
      <c r="D60" s="89" t="s">
        <v>79</v>
      </c>
      <c r="E60" s="90" t="s">
        <v>193</v>
      </c>
      <c r="F60" s="64">
        <f>K60+L60+M60+N60</f>
        <v>44</v>
      </c>
      <c r="G60" s="2"/>
      <c r="H60" s="33"/>
      <c r="I60" s="5"/>
      <c r="J60" s="35">
        <f>P60+S60+V60+Y60+AB60+AE60+AH60+AK60+AN60+AQ60+AT60+AW60+AZ60+BC60+BF60+BI60+BL60+BO60+BR60+BU60+BX60+CA60</f>
        <v>2</v>
      </c>
      <c r="K60" s="26">
        <f>R60+U60+X60+AA60+AD60+AG60+AJ60+AM60+AP60+AS60+AV60+AY60+BB60+BE60+BH60+BK60+BN60+BQ60+BT60+BW60+BZ60+CC60</f>
        <v>44</v>
      </c>
      <c r="L60" s="26"/>
      <c r="M60" s="66"/>
      <c r="N60" s="66"/>
      <c r="O60" s="65" t="str">
        <f>IF(COUNTIF(assolute,C60)&gt;1,"x"," ")</f>
        <v> 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89" t="s">
        <v>42</v>
      </c>
      <c r="AL60" s="89" t="s">
        <v>86</v>
      </c>
      <c r="AM60" s="89" t="s">
        <v>102</v>
      </c>
      <c r="AN60" s="1"/>
      <c r="AO60" s="1"/>
      <c r="AP60" s="1"/>
      <c r="AQ60" s="1"/>
      <c r="AR60" s="1"/>
      <c r="AS60" s="1"/>
      <c r="AT60" s="1"/>
      <c r="AU60" s="1"/>
      <c r="AV60" s="1"/>
      <c r="AW60" s="89" t="s">
        <v>42</v>
      </c>
      <c r="AX60" s="89" t="s">
        <v>74</v>
      </c>
      <c r="AY60" s="89" t="s">
        <v>75</v>
      </c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s="3" customFormat="1" ht="12.75">
      <c r="A61" s="89">
        <v>57</v>
      </c>
      <c r="B61" s="90" t="s">
        <v>60</v>
      </c>
      <c r="C61" s="90" t="s">
        <v>194</v>
      </c>
      <c r="D61" s="89" t="s">
        <v>62</v>
      </c>
      <c r="E61" s="90" t="s">
        <v>195</v>
      </c>
      <c r="F61" s="64">
        <f>K61+L61+M61+N61</f>
        <v>44</v>
      </c>
      <c r="G61" s="2"/>
      <c r="H61" s="33"/>
      <c r="I61" s="5"/>
      <c r="J61" s="35">
        <f>P61+S61+V61+Y61+AB61+AE61+AH61+AK61+AN61+AQ61+AT61+AW61+AZ61+BC61+BF61+BI61+BL61+BO61+BR61+BU61+BX61+CA61</f>
        <v>2</v>
      </c>
      <c r="K61" s="26">
        <f>R61+U61+X61+AA61+AD61+AG61+AJ61+AM61+AP61+AS61+AV61+AY61+BB61+BE61+BH61+BK61+BN61+BQ61+BT61+BW61+BZ61+CC61</f>
        <v>44</v>
      </c>
      <c r="L61" s="26"/>
      <c r="M61" s="66"/>
      <c r="N61" s="66"/>
      <c r="O61" s="65" t="str">
        <f>IF(COUNTIF(assolute,C61)&gt;1,"x"," ")</f>
        <v> </v>
      </c>
      <c r="P61" s="1"/>
      <c r="Q61" s="1"/>
      <c r="R61" s="1"/>
      <c r="S61" s="89" t="s">
        <v>42</v>
      </c>
      <c r="T61" s="89" t="s">
        <v>103</v>
      </c>
      <c r="U61" s="89" t="s">
        <v>105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89" t="s">
        <v>42</v>
      </c>
      <c r="BA61" s="89" t="s">
        <v>82</v>
      </c>
      <c r="BB61" s="89" t="s">
        <v>83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s="3" customFormat="1" ht="12.75">
      <c r="A62" s="89">
        <v>58</v>
      </c>
      <c r="B62" s="90" t="s">
        <v>60</v>
      </c>
      <c r="C62" s="90" t="s">
        <v>196</v>
      </c>
      <c r="D62" s="89" t="s">
        <v>197</v>
      </c>
      <c r="E62" s="90" t="s">
        <v>63</v>
      </c>
      <c r="F62" s="64">
        <f>K62+L62+M62+N62</f>
        <v>43</v>
      </c>
      <c r="G62" s="2"/>
      <c r="H62" s="33"/>
      <c r="I62" s="5"/>
      <c r="J62" s="35">
        <f>P62+S62+V62+Y62+AB62+AE62+AH62+AK62+AN62+AQ62+AT62+AW62+AZ62+BC62+BF62+BI62+BL62+BO62+BR62+BU62+BX62+CA62</f>
        <v>3</v>
      </c>
      <c r="K62" s="26">
        <f>R62+U62+X62+AA62+AD62+AG62+AJ62+AM62+AP62+AS62+AV62+AY62+BB62+BE62+BH62+BK62+BN62+BQ62+BT62+BW62+BZ62+CC62</f>
        <v>33</v>
      </c>
      <c r="L62" s="26"/>
      <c r="M62" s="66"/>
      <c r="N62" s="66">
        <v>10</v>
      </c>
      <c r="O62" s="65" t="str">
        <f>IF(COUNTIF(assolute,C62)&gt;1,"x"," ")</f>
        <v> 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89" t="s">
        <v>42</v>
      </c>
      <c r="BD62" s="89" t="s">
        <v>91</v>
      </c>
      <c r="BE62" s="89" t="s">
        <v>74</v>
      </c>
      <c r="BF62" s="89" t="s">
        <v>42</v>
      </c>
      <c r="BG62" s="89" t="s">
        <v>109</v>
      </c>
      <c r="BH62" s="89" t="s">
        <v>110</v>
      </c>
      <c r="BI62" s="89" t="s">
        <v>42</v>
      </c>
      <c r="BJ62" s="89" t="s">
        <v>104</v>
      </c>
      <c r="BK62" s="89" t="s">
        <v>86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s="3" customFormat="1" ht="12.75">
      <c r="A63" s="89">
        <v>59</v>
      </c>
      <c r="B63" s="90" t="s">
        <v>60</v>
      </c>
      <c r="C63" s="90" t="s">
        <v>198</v>
      </c>
      <c r="D63" s="89" t="s">
        <v>127</v>
      </c>
      <c r="E63" s="90" t="s">
        <v>199</v>
      </c>
      <c r="F63" s="64">
        <f>K63+L63+M63+N63</f>
        <v>42</v>
      </c>
      <c r="G63" s="2"/>
      <c r="H63" s="33"/>
      <c r="I63" s="5"/>
      <c r="J63" s="35">
        <f>P63+S63+V63+Y63+AB63+AE63+AH63+AK63+AN63+AQ63+AT63+AW63+AZ63+BC63+BF63+BI63+BL63+BO63+BR63+BU63+BX63+CA63</f>
        <v>3</v>
      </c>
      <c r="K63" s="26">
        <f>R63+U63+X63+AA63+AD63+AG63+AJ63+AM63+AP63+AS63+AV63+AY63+BB63+BE63+BH63+BK63+BN63+BQ63+BT63+BW63+BZ63+CC63</f>
        <v>42</v>
      </c>
      <c r="L63" s="26"/>
      <c r="M63" s="66"/>
      <c r="N63" s="66"/>
      <c r="O63" s="65" t="str">
        <f>IF(COUNTIF(assolute,C63)&gt;1,"x"," ")</f>
        <v> </v>
      </c>
      <c r="P63" s="1"/>
      <c r="Q63" s="1"/>
      <c r="R63" s="1"/>
      <c r="S63" s="89" t="s">
        <v>42</v>
      </c>
      <c r="T63" s="89" t="s">
        <v>105</v>
      </c>
      <c r="U63" s="89" t="s">
        <v>103</v>
      </c>
      <c r="V63" s="1"/>
      <c r="W63" s="1"/>
      <c r="X63" s="1"/>
      <c r="Y63" s="1"/>
      <c r="Z63" s="1"/>
      <c r="AA63" s="1"/>
      <c r="AB63" s="89" t="s">
        <v>42</v>
      </c>
      <c r="AC63" s="89" t="s">
        <v>108</v>
      </c>
      <c r="AD63" s="89" t="s">
        <v>109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89" t="s">
        <v>42</v>
      </c>
      <c r="BV63" s="89" t="s">
        <v>104</v>
      </c>
      <c r="BW63" s="89" t="s">
        <v>86</v>
      </c>
      <c r="BX63" s="1"/>
      <c r="BY63" s="1"/>
      <c r="BZ63" s="1"/>
      <c r="CA63" s="1"/>
      <c r="CB63" s="1"/>
      <c r="CC63" s="1"/>
    </row>
    <row r="64" spans="1:81" s="3" customFormat="1" ht="12.75">
      <c r="A64" s="89">
        <v>60</v>
      </c>
      <c r="B64" s="90" t="s">
        <v>60</v>
      </c>
      <c r="C64" s="90" t="s">
        <v>238</v>
      </c>
      <c r="D64" s="89" t="s">
        <v>239</v>
      </c>
      <c r="E64" s="90" t="s">
        <v>184</v>
      </c>
      <c r="F64" s="64">
        <f>K64+L64+M64+N64</f>
        <v>41</v>
      </c>
      <c r="G64" s="2"/>
      <c r="H64" s="33"/>
      <c r="I64" s="5"/>
      <c r="J64" s="35">
        <f>P64+S64+V64+Y64+AB64+AE64+AH64+AK64+AN64+AQ64+AT64+AW64+AZ64+BC64+BF64+BI64+BL64+BO64+BR64+BU64+BX64+CA64</f>
        <v>2</v>
      </c>
      <c r="K64" s="26">
        <f>R64+U64+X64+AA64+AD64+AG64+AJ64+AM64+AP64+AS64+AV64+AY64+BB64+BE64+BH64+BK64+BN64+BQ64+BT64+BW64+BZ64+CC64</f>
        <v>41</v>
      </c>
      <c r="L64" s="26"/>
      <c r="M64" s="66"/>
      <c r="N64" s="66"/>
      <c r="O64" s="65" t="str">
        <f>IF(COUNTIF(assolute,C64)&gt;1,"x"," ")</f>
        <v> 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89" t="s">
        <v>42</v>
      </c>
      <c r="BY64" s="89" t="s">
        <v>86</v>
      </c>
      <c r="BZ64" s="89" t="s">
        <v>104</v>
      </c>
      <c r="CA64" s="89" t="s">
        <v>42</v>
      </c>
      <c r="CB64" s="89" t="s">
        <v>87</v>
      </c>
      <c r="CC64" s="89" t="s">
        <v>77</v>
      </c>
    </row>
    <row r="65" spans="1:81" s="3" customFormat="1" ht="12.75">
      <c r="A65" s="89">
        <v>61</v>
      </c>
      <c r="B65" s="90" t="s">
        <v>60</v>
      </c>
      <c r="C65" s="90" t="s">
        <v>202</v>
      </c>
      <c r="D65" s="89" t="s">
        <v>135</v>
      </c>
      <c r="E65" s="90" t="s">
        <v>139</v>
      </c>
      <c r="F65" s="64">
        <f>K65+L65+M65+N65</f>
        <v>34</v>
      </c>
      <c r="G65" s="2"/>
      <c r="H65" s="33"/>
      <c r="I65" s="5"/>
      <c r="J65" s="35">
        <f>P65+S65+V65+Y65+AB65+AE65+AH65+AK65+AN65+AQ65+AT65+AW65+AZ65+BC65+BF65+BI65+BL65+BO65+BR65+BU65+BX65+CA65</f>
        <v>2</v>
      </c>
      <c r="K65" s="26">
        <f>R65+U65+X65+AA65+AD65+AG65+AJ65+AM65+AP65+AS65+AV65+AY65+BB65+BE65+BH65+BK65+BN65+BQ65+BT65+BW65+BZ65+CC65</f>
        <v>34</v>
      </c>
      <c r="L65" s="26"/>
      <c r="M65" s="66"/>
      <c r="N65" s="66"/>
      <c r="O65" s="65" t="str">
        <f>IF(COUNTIF(assolute,C65)&gt;1,"x"," ")</f>
        <v> </v>
      </c>
      <c r="P65" s="89" t="s">
        <v>42</v>
      </c>
      <c r="Q65" s="89" t="s">
        <v>108</v>
      </c>
      <c r="R65" s="89" t="s">
        <v>99</v>
      </c>
      <c r="S65" s="1"/>
      <c r="T65" s="1"/>
      <c r="U65" s="1"/>
      <c r="V65" s="89" t="s">
        <v>42</v>
      </c>
      <c r="W65" s="89" t="s">
        <v>103</v>
      </c>
      <c r="X65" s="89" t="s">
        <v>100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s="3" customFormat="1" ht="12.75">
      <c r="A66" s="89">
        <v>62</v>
      </c>
      <c r="B66" s="90" t="s">
        <v>60</v>
      </c>
      <c r="C66" s="90" t="s">
        <v>203</v>
      </c>
      <c r="D66" s="89" t="s">
        <v>112</v>
      </c>
      <c r="E66" s="90" t="s">
        <v>153</v>
      </c>
      <c r="F66" s="64">
        <f>K66+L66+M66+N66</f>
        <v>33</v>
      </c>
      <c r="G66" s="2"/>
      <c r="H66" s="33"/>
      <c r="I66" s="5"/>
      <c r="J66" s="35">
        <f>P66+S66+V66+Y66+AB66+AE66+AH66+AK66+AN66+AQ66+AT66+AW66+AZ66+BC66+BF66+BI66+BL66+BO66+BR66+BU66+BX66+CA66</f>
        <v>1</v>
      </c>
      <c r="K66" s="26">
        <f>R66+U66+X66+AA66+AD66+AG66+AJ66+AM66+AP66+AS66+AV66+AY66+BB66+BE66+BH66+BK66+BN66+BQ66+BT66+BW66+BZ66+CC66</f>
        <v>33</v>
      </c>
      <c r="L66" s="26"/>
      <c r="M66" s="66"/>
      <c r="N66" s="66"/>
      <c r="O66" s="65" t="str">
        <f>IF(COUNTIF(assolute,C66)&gt;1,"x"," ")</f>
        <v> 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89" t="s">
        <v>42</v>
      </c>
      <c r="AI66" s="89" t="s">
        <v>53</v>
      </c>
      <c r="AJ66" s="89" t="s">
        <v>92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s="3" customFormat="1" ht="12.75">
      <c r="A67" s="89">
        <v>63</v>
      </c>
      <c r="B67" s="90" t="s">
        <v>60</v>
      </c>
      <c r="C67" s="90" t="s">
        <v>204</v>
      </c>
      <c r="D67" s="89" t="s">
        <v>135</v>
      </c>
      <c r="E67" s="90" t="s">
        <v>128</v>
      </c>
      <c r="F67" s="64">
        <f>K67+L67+M67+N67</f>
        <v>32</v>
      </c>
      <c r="G67" s="2"/>
      <c r="H67" s="33"/>
      <c r="I67" s="5"/>
      <c r="J67" s="35">
        <f>P67+S67+V67+Y67+AB67+AE67+AH67+AK67+AN67+AQ67+AT67+AW67+AZ67+BC67+BF67+BI67+BL67+BO67+BR67+BU67+BX67+CA67</f>
        <v>2</v>
      </c>
      <c r="K67" s="26">
        <f>R67+U67+X67+AA67+AD67+AG67+AJ67+AM67+AP67+AS67+AV67+AY67+BB67+BE67+BH67+BK67+BN67+BQ67+BT67+BW67+BZ67+CC67</f>
        <v>32</v>
      </c>
      <c r="L67" s="26"/>
      <c r="M67" s="66"/>
      <c r="N67" s="66"/>
      <c r="O67" s="65" t="str">
        <f>IF(COUNTIF(assolute,C67)&gt;1,"x"," ")</f>
        <v> 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89" t="s">
        <v>42</v>
      </c>
      <c r="AF67" s="89" t="s">
        <v>87</v>
      </c>
      <c r="AG67" s="89" t="s">
        <v>77</v>
      </c>
      <c r="AH67" s="89" t="s">
        <v>42</v>
      </c>
      <c r="AI67" s="89" t="s">
        <v>68</v>
      </c>
      <c r="AJ67" s="89" t="s">
        <v>76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s="3" customFormat="1" ht="12.75">
      <c r="A68" s="89">
        <v>64</v>
      </c>
      <c r="B68" s="90" t="s">
        <v>60</v>
      </c>
      <c r="C68" s="90" t="s">
        <v>206</v>
      </c>
      <c r="D68" s="89" t="s">
        <v>127</v>
      </c>
      <c r="E68" s="90" t="s">
        <v>191</v>
      </c>
      <c r="F68" s="64">
        <f>K68+L68+M68+N68</f>
        <v>30</v>
      </c>
      <c r="G68" s="2"/>
      <c r="H68" s="33"/>
      <c r="I68" s="5"/>
      <c r="J68" s="35">
        <f>P68+S68+V68+Y68+AB68+AE68+AH68+AK68+AN68+AQ68+AT68+AW68+AZ68+BC68+BF68+BI68+BL68+BO68+BR68+BU68+BX68+CA68</f>
        <v>2</v>
      </c>
      <c r="K68" s="26">
        <f>R68+U68+X68+AA68+AD68+AG68+AJ68+AM68+AP68+AS68+AV68+AY68+BB68+BE68+BH68+BK68+BN68+BQ68+BT68+BW68+BZ68+CC68</f>
        <v>30</v>
      </c>
      <c r="L68" s="26"/>
      <c r="M68" s="66"/>
      <c r="N68" s="66"/>
      <c r="O68" s="65" t="str">
        <f>IF(COUNTIF(assolute,C68)&gt;1,"x"," ")</f>
        <v> 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89" t="s">
        <v>42</v>
      </c>
      <c r="AO68" s="89" t="s">
        <v>110</v>
      </c>
      <c r="AP68" s="89" t="s">
        <v>109</v>
      </c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89" t="s">
        <v>42</v>
      </c>
      <c r="BY68" s="89" t="s">
        <v>100</v>
      </c>
      <c r="BZ68" s="89" t="s">
        <v>103</v>
      </c>
      <c r="CA68" s="1"/>
      <c r="CB68" s="1"/>
      <c r="CC68" s="1"/>
    </row>
    <row r="69" spans="1:81" s="3" customFormat="1" ht="12.75">
      <c r="A69" s="89">
        <v>65</v>
      </c>
      <c r="B69" s="90" t="s">
        <v>60</v>
      </c>
      <c r="C69" s="90" t="s">
        <v>205</v>
      </c>
      <c r="D69" s="89" t="s">
        <v>79</v>
      </c>
      <c r="E69" s="90" t="s">
        <v>153</v>
      </c>
      <c r="F69" s="64">
        <f>K69+L69+M69+N69</f>
        <v>30</v>
      </c>
      <c r="G69" s="2"/>
      <c r="H69" s="33"/>
      <c r="I69" s="5"/>
      <c r="J69" s="35">
        <f>P69+S69+V69+Y69+AB69+AE69+AH69+AK69+AN69+AQ69+AT69+AW69+AZ69+BC69+BF69+BI69+BL69+BO69+BR69+BU69+BX69+CA69</f>
        <v>1</v>
      </c>
      <c r="K69" s="26">
        <f>R69+U69+X69+AA69+AD69+AG69+AJ69+AM69+AP69+AS69+AV69+AY69+BB69+BE69+BH69+BK69+BN69+BQ69+BT69+BW69+BZ69+CC69</f>
        <v>30</v>
      </c>
      <c r="L69" s="26"/>
      <c r="M69" s="66"/>
      <c r="N69" s="66"/>
      <c r="O69" s="65" t="str">
        <f>IF(COUNTIF(assolute,C69)&gt;1,"x"," ")</f>
        <v> 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89" t="s">
        <v>42</v>
      </c>
      <c r="AI69" s="89" t="s">
        <v>64</v>
      </c>
      <c r="AJ69" s="89" t="s">
        <v>91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s="3" customFormat="1" ht="12.75">
      <c r="A70" s="89">
        <v>66</v>
      </c>
      <c r="B70" s="90" t="s">
        <v>60</v>
      </c>
      <c r="C70" s="90" t="s">
        <v>207</v>
      </c>
      <c r="D70" s="89" t="s">
        <v>79</v>
      </c>
      <c r="E70" s="90" t="s">
        <v>153</v>
      </c>
      <c r="F70" s="64">
        <f>K70+L70+M70+N70</f>
        <v>29</v>
      </c>
      <c r="G70" s="2"/>
      <c r="H70" s="33"/>
      <c r="I70" s="5"/>
      <c r="J70" s="35">
        <f>P70+S70+V70+Y70+AB70+AE70+AH70+AK70+AN70+AQ70+AT70+AW70+AZ70+BC70+BF70+BI70+BL70+BO70+BR70+BU70+BX70+CA70</f>
        <v>4</v>
      </c>
      <c r="K70" s="26">
        <f>R70+U70+X70+AA70+AD70+AG70+AJ70+AM70+AP70+AS70+AV70+AY70+BB70+BE70+BH70+BK70+BN70+BQ70+BT70+BW70+BZ70+CC70</f>
        <v>29</v>
      </c>
      <c r="L70" s="26"/>
      <c r="M70" s="66"/>
      <c r="N70" s="66"/>
      <c r="O70" s="65" t="str">
        <f>IF(COUNTIF(assolute,C70)&gt;1,"x"," ")</f>
        <v> 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89" t="s">
        <v>42</v>
      </c>
      <c r="AF70" s="89" t="s">
        <v>76</v>
      </c>
      <c r="AG70" s="89" t="s">
        <v>105</v>
      </c>
      <c r="AH70" s="89" t="s">
        <v>42</v>
      </c>
      <c r="AI70" s="89" t="s">
        <v>92</v>
      </c>
      <c r="AJ70" s="89" t="s">
        <v>53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89" t="s">
        <v>42</v>
      </c>
      <c r="BD70" s="89" t="s">
        <v>208</v>
      </c>
      <c r="BE70" s="89" t="s">
        <v>42</v>
      </c>
      <c r="BF70" s="1"/>
      <c r="BG70" s="1"/>
      <c r="BH70" s="1"/>
      <c r="BI70" s="89" t="s">
        <v>42</v>
      </c>
      <c r="BJ70" s="89" t="s">
        <v>65</v>
      </c>
      <c r="BK70" s="89" t="s">
        <v>64</v>
      </c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s="3" customFormat="1" ht="12.75">
      <c r="A71" s="89">
        <v>67</v>
      </c>
      <c r="B71" s="90" t="s">
        <v>60</v>
      </c>
      <c r="C71" s="90" t="s">
        <v>209</v>
      </c>
      <c r="D71" s="89" t="s">
        <v>112</v>
      </c>
      <c r="E71" s="90" t="s">
        <v>210</v>
      </c>
      <c r="F71" s="64">
        <f>K71+L71+M71+N71</f>
        <v>28</v>
      </c>
      <c r="G71" s="2"/>
      <c r="H71" s="33"/>
      <c r="I71" s="5"/>
      <c r="J71" s="35">
        <f>P71+S71+V71+Y71+AB71+AE71+AH71+AK71+AN71+AQ71+AT71+AW71+AZ71+BC71+BF71+BI71+BL71+BO71+BR71+BU71+BX71+CA71</f>
        <v>2</v>
      </c>
      <c r="K71" s="26">
        <f>R71+U71+X71+AA71+AD71+AG71+AJ71+AM71+AP71+AS71+AV71+AY71+BB71+BE71+BH71+BK71+BN71+BQ71+BT71+BW71+BZ71+CC71</f>
        <v>28</v>
      </c>
      <c r="L71" s="26"/>
      <c r="M71" s="66"/>
      <c r="N71" s="66"/>
      <c r="O71" s="65" t="str">
        <f>IF(COUNTIF(assolute,C71)&gt;1,"x"," ")</f>
        <v> 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89" t="s">
        <v>42</v>
      </c>
      <c r="AI71" s="89" t="s">
        <v>75</v>
      </c>
      <c r="AJ71" s="89" t="s">
        <v>101</v>
      </c>
      <c r="AK71" s="89" t="s">
        <v>42</v>
      </c>
      <c r="AL71" s="89" t="s">
        <v>108</v>
      </c>
      <c r="AM71" s="89" t="s">
        <v>109</v>
      </c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s="3" customFormat="1" ht="12.75">
      <c r="A72" s="89">
        <v>68</v>
      </c>
      <c r="B72" s="90" t="s">
        <v>60</v>
      </c>
      <c r="C72" s="90" t="s">
        <v>211</v>
      </c>
      <c r="D72" s="89" t="s">
        <v>79</v>
      </c>
      <c r="E72" s="90" t="s">
        <v>95</v>
      </c>
      <c r="F72" s="64">
        <f>K72+L72+M72+N72</f>
        <v>28</v>
      </c>
      <c r="G72" s="2"/>
      <c r="H72" s="33"/>
      <c r="I72" s="5"/>
      <c r="J72" s="35">
        <f>P72+S72+V72+Y72+AB72+AE72+AH72+AK72+AN72+AQ72+AT72+AW72+AZ72+BC72+BF72+BI72+BL72+BO72+BR72+BU72+BX72+CA72</f>
        <v>1</v>
      </c>
      <c r="K72" s="26">
        <f>R72+U72+X72+AA72+AD72+AG72+AJ72+AM72+AP72+AS72+AV72+AY72+BB72+BE72+BH72+BK72+BN72+BQ72+BT72+BW72+BZ72+CC72</f>
        <v>28</v>
      </c>
      <c r="L72" s="26"/>
      <c r="M72" s="66"/>
      <c r="N72" s="66"/>
      <c r="O72" s="65" t="str">
        <f>IF(COUNTIF(assolute,C72)&gt;1,"x"," ")</f>
        <v> </v>
      </c>
      <c r="P72" s="89" t="s">
        <v>42</v>
      </c>
      <c r="Q72" s="89" t="s">
        <v>70</v>
      </c>
      <c r="R72" s="89" t="s">
        <v>71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s="3" customFormat="1" ht="12.75">
      <c r="A73" s="89">
        <v>69</v>
      </c>
      <c r="B73" s="90" t="s">
        <v>60</v>
      </c>
      <c r="C73" s="90" t="s">
        <v>212</v>
      </c>
      <c r="D73" s="89" t="s">
        <v>107</v>
      </c>
      <c r="E73" s="90" t="s">
        <v>213</v>
      </c>
      <c r="F73" s="64">
        <f>K73+L73+M73+N73</f>
        <v>26</v>
      </c>
      <c r="G73" s="2"/>
      <c r="H73" s="33"/>
      <c r="I73" s="5"/>
      <c r="J73" s="35">
        <f>P73+S73+V73+Y73+AB73+AE73+AH73+AK73+AN73+AQ73+AT73+AW73+AZ73+BC73+BF73+BI73+BL73+BO73+BR73+BU73+BX73+CA73</f>
        <v>2</v>
      </c>
      <c r="K73" s="26">
        <f>R73+U73+X73+AA73+AD73+AG73+AJ73+AM73+AP73+AS73+AV73+AY73+BB73+BE73+BH73+BK73+BN73+BQ73+BT73+BW73+BZ73+CC73</f>
        <v>26</v>
      </c>
      <c r="L73" s="26"/>
      <c r="M73" s="66"/>
      <c r="N73" s="66"/>
      <c r="O73" s="65" t="str">
        <f>IF(COUNTIF(assolute,C73)&gt;1,"x"," ")</f>
        <v> </v>
      </c>
      <c r="P73" s="1"/>
      <c r="Q73" s="1"/>
      <c r="R73" s="1"/>
      <c r="S73" s="1"/>
      <c r="T73" s="1"/>
      <c r="U73" s="1"/>
      <c r="V73" s="89" t="s">
        <v>42</v>
      </c>
      <c r="W73" s="89" t="s">
        <v>86</v>
      </c>
      <c r="X73" s="89" t="s">
        <v>104</v>
      </c>
      <c r="Y73" s="1"/>
      <c r="Z73" s="1"/>
      <c r="AA73" s="1"/>
      <c r="AB73" s="89" t="s">
        <v>42</v>
      </c>
      <c r="AC73" s="89" t="s">
        <v>68</v>
      </c>
      <c r="AD73" s="89" t="s">
        <v>74</v>
      </c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s="3" customFormat="1" ht="12.75">
      <c r="A74" s="89">
        <v>70</v>
      </c>
      <c r="B74" s="90" t="s">
        <v>60</v>
      </c>
      <c r="C74" s="90" t="s">
        <v>214</v>
      </c>
      <c r="D74" s="89" t="s">
        <v>94</v>
      </c>
      <c r="E74" s="90" t="s">
        <v>215</v>
      </c>
      <c r="F74" s="64">
        <f>K74+L74+M74+N74</f>
        <v>25</v>
      </c>
      <c r="G74" s="2"/>
      <c r="H74" s="33"/>
      <c r="I74" s="5"/>
      <c r="J74" s="35">
        <f>P74+S74+V74+Y74+AB74+AE74+AH74+AK74+AN74+AQ74+AT74+AW74+AZ74+BC74+BF74+BI74+BL74+BO74+BR74+BU74+BX74+CA74</f>
        <v>2</v>
      </c>
      <c r="K74" s="26">
        <f>R74+U74+X74+AA74+AD74+AG74+AJ74+AM74+AP74+AS74+AV74+AY74+BB74+BE74+BH74+BK74+BN74+BQ74+BT74+BW74+BZ74+CC74</f>
        <v>25</v>
      </c>
      <c r="L74" s="26"/>
      <c r="M74" s="66"/>
      <c r="N74" s="66"/>
      <c r="O74" s="65" t="str">
        <f>IF(COUNTIF(assolute,C74)&gt;1,"x"," ")</f>
        <v> 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89" t="s">
        <v>42</v>
      </c>
      <c r="AO74" s="89" t="s">
        <v>104</v>
      </c>
      <c r="AP74" s="89" t="s">
        <v>110</v>
      </c>
      <c r="AQ74" s="1"/>
      <c r="AR74" s="1"/>
      <c r="AS74" s="1"/>
      <c r="AT74" s="89" t="s">
        <v>42</v>
      </c>
      <c r="AU74" s="89" t="s">
        <v>102</v>
      </c>
      <c r="AV74" s="89" t="s">
        <v>101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s="3" customFormat="1" ht="12.75">
      <c r="A75" s="89">
        <v>71</v>
      </c>
      <c r="B75" s="90" t="s">
        <v>60</v>
      </c>
      <c r="C75" s="90" t="s">
        <v>218</v>
      </c>
      <c r="D75" s="89" t="s">
        <v>127</v>
      </c>
      <c r="E75" s="90" t="s">
        <v>219</v>
      </c>
      <c r="F75" s="64">
        <f>K75+L75+M75+N75</f>
        <v>24</v>
      </c>
      <c r="G75" s="2"/>
      <c r="H75" s="33"/>
      <c r="I75" s="5"/>
      <c r="J75" s="35">
        <f>P75+S75+V75+Y75+AB75+AE75+AH75+AK75+AN75+AQ75+AT75+AW75+AZ75+BC75+BF75+BI75+BL75+BO75+BR75+BU75+BX75+CA75</f>
        <v>1</v>
      </c>
      <c r="K75" s="26">
        <f>R75+U75+X75+AA75+AD75+AG75+AJ75+AM75+AP75+AS75+AV75+AY75+BB75+BE75+BH75+BK75+BN75+BQ75+BT75+BW75+BZ75+CC75</f>
        <v>24</v>
      </c>
      <c r="L75" s="26"/>
      <c r="M75" s="66"/>
      <c r="N75" s="66"/>
      <c r="O75" s="65" t="str">
        <f>IF(COUNTIF(assolute,C75)&gt;1,"x"," ")</f>
        <v> 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89" t="s">
        <v>42</v>
      </c>
      <c r="AI75" s="89" t="s">
        <v>101</v>
      </c>
      <c r="AJ75" s="89" t="s">
        <v>75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s="3" customFormat="1" ht="12.75">
      <c r="A76" s="89">
        <v>72</v>
      </c>
      <c r="B76" s="90" t="s">
        <v>60</v>
      </c>
      <c r="C76" s="90" t="s">
        <v>220</v>
      </c>
      <c r="D76" s="89" t="s">
        <v>127</v>
      </c>
      <c r="E76" s="90" t="s">
        <v>221</v>
      </c>
      <c r="F76" s="64">
        <f>K76+L76+M76+N76</f>
        <v>23</v>
      </c>
      <c r="G76" s="2"/>
      <c r="H76" s="33"/>
      <c r="I76" s="5"/>
      <c r="J76" s="35">
        <f>P76+S76+V76+Y76+AB76+AE76+AH76+AK76+AN76+AQ76+AT76+AW76+AZ76+BC76+BF76+BI76+BL76+BO76+BR76+BU76+BX76+CA76</f>
        <v>2</v>
      </c>
      <c r="K76" s="26">
        <f>R76+U76+X76+AA76+AD76+AG76+AJ76+AM76+AP76+AS76+AV76+AY76+BB76+BE76+BH76+BK76+BN76+BQ76+BT76+BW76+BZ76+CC76</f>
        <v>23</v>
      </c>
      <c r="L76" s="26"/>
      <c r="M76" s="66"/>
      <c r="N76" s="66"/>
      <c r="O76" s="65" t="str">
        <f>IF(COUNTIF(assolute,C76)&gt;1,"x"," ")</f>
        <v> 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89" t="s">
        <v>42</v>
      </c>
      <c r="AC76" s="89" t="s">
        <v>105</v>
      </c>
      <c r="AD76" s="89" t="s">
        <v>101</v>
      </c>
      <c r="AE76" s="1"/>
      <c r="AF76" s="1"/>
      <c r="AG76" s="1"/>
      <c r="AH76" s="89" t="s">
        <v>42</v>
      </c>
      <c r="AI76" s="89" t="s">
        <v>83</v>
      </c>
      <c r="AJ76" s="89" t="s">
        <v>86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s="3" customFormat="1" ht="12.75">
      <c r="A77" s="89">
        <v>73</v>
      </c>
      <c r="B77" s="90" t="s">
        <v>60</v>
      </c>
      <c r="C77" s="90" t="s">
        <v>224</v>
      </c>
      <c r="D77" s="89" t="s">
        <v>79</v>
      </c>
      <c r="E77" s="90" t="s">
        <v>159</v>
      </c>
      <c r="F77" s="64">
        <f>K77+L77+M77+N77</f>
        <v>23</v>
      </c>
      <c r="G77" s="2"/>
      <c r="H77" s="33"/>
      <c r="I77" s="5"/>
      <c r="J77" s="35">
        <f>P77+S77+V77+Y77+AB77+AE77+AH77+AK77+AN77+AQ77+AT77+AW77+AZ77+BC77+BF77+BI77+BL77+BO77+BR77+BU77+BX77+CA77</f>
        <v>2</v>
      </c>
      <c r="K77" s="26">
        <f>R77+U77+X77+AA77+AD77+AG77+AJ77+AM77+AP77+AS77+AV77+AY77+BB77+BE77+BH77+BK77+BN77+BQ77+BT77+BW77+BZ77+CC77</f>
        <v>23</v>
      </c>
      <c r="L77" s="26"/>
      <c r="M77" s="66"/>
      <c r="N77" s="66"/>
      <c r="O77" s="65" t="str">
        <f>IF(COUNTIF(assolute,C77)&gt;1,"x"," ")</f>
        <v> 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89" t="s">
        <v>42</v>
      </c>
      <c r="AI77" s="89" t="s">
        <v>105</v>
      </c>
      <c r="AJ77" s="89" t="s">
        <v>110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89" t="s">
        <v>42</v>
      </c>
      <c r="BJ77" s="89" t="s">
        <v>77</v>
      </c>
      <c r="BK77" s="89" t="s">
        <v>87</v>
      </c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s="3" customFormat="1" ht="12.75">
      <c r="A78" s="89">
        <v>74</v>
      </c>
      <c r="B78" s="90" t="s">
        <v>60</v>
      </c>
      <c r="C78" s="90" t="s">
        <v>222</v>
      </c>
      <c r="D78" s="89" t="s">
        <v>62</v>
      </c>
      <c r="E78" s="90" t="s">
        <v>223</v>
      </c>
      <c r="F78" s="64">
        <f>K78+L78+M78+N78</f>
        <v>23</v>
      </c>
      <c r="G78" s="2"/>
      <c r="H78" s="33"/>
      <c r="I78" s="5"/>
      <c r="J78" s="35">
        <f>P78+S78+V78+Y78+AB78+AE78+AH78+AK78+AN78+AQ78+AT78+AW78+AZ78+BC78+BF78+BI78+BL78+BO78+BR78+BU78+BX78+CA78</f>
        <v>1</v>
      </c>
      <c r="K78" s="26">
        <f>R78+U78+X78+AA78+AD78+AG78+AJ78+AM78+AP78+AS78+AV78+AY78+BB78+BE78+BH78+BK78+BN78+BQ78+BT78+BW78+BZ78+CC78</f>
        <v>23</v>
      </c>
      <c r="L78" s="26"/>
      <c r="M78" s="66"/>
      <c r="N78" s="66"/>
      <c r="O78" s="65" t="str">
        <f>IF(COUNTIF(assolute,C78)&gt;1,"x"," ")</f>
        <v> 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89" t="s">
        <v>42</v>
      </c>
      <c r="BD78" s="89" t="s">
        <v>110</v>
      </c>
      <c r="BE78" s="89" t="s">
        <v>83</v>
      </c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s="3" customFormat="1" ht="12.75">
      <c r="A79" s="89">
        <v>75</v>
      </c>
      <c r="B79" s="90" t="s">
        <v>60</v>
      </c>
      <c r="C79" s="90" t="s">
        <v>225</v>
      </c>
      <c r="D79" s="89" t="s">
        <v>79</v>
      </c>
      <c r="E79" s="90" t="s">
        <v>226</v>
      </c>
      <c r="F79" s="64">
        <f>K79+L79+M79+N79</f>
        <v>22</v>
      </c>
      <c r="G79" s="2"/>
      <c r="H79" s="33"/>
      <c r="I79" s="5"/>
      <c r="J79" s="35">
        <f>P79+S79+V79+Y79+AB79+AE79+AH79+AK79+AN79+AQ79+AT79+AW79+AZ79+BC79+BF79+BI79+BL79+BO79+BR79+BU79+BX79+CA79</f>
        <v>3</v>
      </c>
      <c r="K79" s="26">
        <f>R79+U79+X79+AA79+AD79+AG79+AJ79+AM79+AP79+AS79+AV79+AY79+BB79+BE79+BH79+BK79+BN79+BQ79+BT79+BW79+BZ79+CC79</f>
        <v>22</v>
      </c>
      <c r="L79" s="26"/>
      <c r="M79" s="66"/>
      <c r="N79" s="66"/>
      <c r="O79" s="65" t="str">
        <f>IF(COUNTIF(assolute,C79)&gt;1,"x"," ")</f>
        <v> 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89" t="s">
        <v>42</v>
      </c>
      <c r="BD79" s="89" t="s">
        <v>81</v>
      </c>
      <c r="BE79" s="89" t="s">
        <v>64</v>
      </c>
      <c r="BF79" s="1"/>
      <c r="BG79" s="1"/>
      <c r="BH79" s="1"/>
      <c r="BI79" s="89" t="s">
        <v>42</v>
      </c>
      <c r="BJ79" s="89" t="s">
        <v>75</v>
      </c>
      <c r="BK79" s="89" t="s">
        <v>74</v>
      </c>
      <c r="BL79" s="1"/>
      <c r="BM79" s="1"/>
      <c r="BN79" s="1"/>
      <c r="BO79" s="1"/>
      <c r="BP79" s="1"/>
      <c r="BQ79" s="1"/>
      <c r="BR79" s="1"/>
      <c r="BS79" s="1"/>
      <c r="BT79" s="1"/>
      <c r="BU79" s="89" t="s">
        <v>42</v>
      </c>
      <c r="BV79" s="89" t="s">
        <v>105</v>
      </c>
      <c r="BW79" s="89" t="s">
        <v>76</v>
      </c>
      <c r="BX79" s="1"/>
      <c r="BY79" s="1"/>
      <c r="BZ79" s="1"/>
      <c r="CA79" s="1"/>
      <c r="CB79" s="1"/>
      <c r="CC79" s="1"/>
    </row>
    <row r="80" spans="1:81" s="3" customFormat="1" ht="12.75">
      <c r="A80" s="89">
        <v>76</v>
      </c>
      <c r="B80" s="90" t="s">
        <v>60</v>
      </c>
      <c r="C80" s="90" t="s">
        <v>227</v>
      </c>
      <c r="D80" s="89" t="s">
        <v>62</v>
      </c>
      <c r="E80" s="90" t="s">
        <v>228</v>
      </c>
      <c r="F80" s="64">
        <f>K80+L80+M80+N80</f>
        <v>22</v>
      </c>
      <c r="G80" s="2"/>
      <c r="H80" s="33"/>
      <c r="I80" s="5"/>
      <c r="J80" s="35">
        <f>P80+S80+V80+Y80+AB80+AE80+AH80+AK80+AN80+AQ80+AT80+AW80+AZ80+BC80+BF80+BI80+BL80+BO80+BR80+BU80+BX80+CA80</f>
        <v>1</v>
      </c>
      <c r="K80" s="26">
        <f>R80+U80+X80+AA80+AD80+AG80+AJ80+AM80+AP80+AS80+AV80+AY80+BB80+BE80+BH80+BK80+BN80+BQ80+BT80+BW80+BZ80+CC80</f>
        <v>22</v>
      </c>
      <c r="L80" s="26"/>
      <c r="M80" s="66"/>
      <c r="N80" s="66"/>
      <c r="O80" s="65" t="str">
        <f>IF(COUNTIF(assolute,C80)&gt;1,"x"," ")</f>
        <v> 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89" t="s">
        <v>42</v>
      </c>
      <c r="BY80" s="89" t="s">
        <v>87</v>
      </c>
      <c r="BZ80" s="89" t="s">
        <v>77</v>
      </c>
      <c r="CA80" s="1"/>
      <c r="CB80" s="1"/>
      <c r="CC80" s="1"/>
    </row>
    <row r="81" spans="1:81" s="3" customFormat="1" ht="12.75">
      <c r="A81" s="89">
        <v>77</v>
      </c>
      <c r="B81" s="90" t="s">
        <v>60</v>
      </c>
      <c r="C81" s="90" t="s">
        <v>230</v>
      </c>
      <c r="D81" s="89" t="s">
        <v>127</v>
      </c>
      <c r="E81" s="90" t="s">
        <v>148</v>
      </c>
      <c r="F81" s="64">
        <f>K81+L81+M81+N81</f>
        <v>21</v>
      </c>
      <c r="G81" s="2"/>
      <c r="H81" s="33"/>
      <c r="I81" s="5"/>
      <c r="J81" s="35">
        <f>P81+S81+V81+Y81+AB81+AE81+AH81+AK81+AN81+AQ81+AT81+AW81+AZ81+BC81+BF81+BI81+BL81+BO81+BR81+BU81+BX81+CA81</f>
        <v>3</v>
      </c>
      <c r="K81" s="26">
        <f>R81+U81+X81+AA81+AD81+AG81+AJ81+AM81+AP81+AS81+AV81+AY81+BB81+BE81+BH81+BK81+BN81+BQ81+BT81+BW81+BZ81+CC81</f>
        <v>21</v>
      </c>
      <c r="L81" s="26"/>
      <c r="M81" s="66"/>
      <c r="N81" s="66"/>
      <c r="O81" s="65" t="str">
        <f>IF(COUNTIF(assolute,C81)&gt;1,"x"," ")</f>
        <v> </v>
      </c>
      <c r="P81" s="1"/>
      <c r="Q81" s="1"/>
      <c r="R81" s="1"/>
      <c r="S81" s="89" t="s">
        <v>42</v>
      </c>
      <c r="T81" s="89" t="s">
        <v>118</v>
      </c>
      <c r="U81" s="89" t="s">
        <v>70</v>
      </c>
      <c r="V81" s="1"/>
      <c r="W81" s="1"/>
      <c r="X81" s="1"/>
      <c r="Y81" s="89" t="s">
        <v>42</v>
      </c>
      <c r="Z81" s="89" t="s">
        <v>105</v>
      </c>
      <c r="AA81" s="89" t="s">
        <v>76</v>
      </c>
      <c r="AB81" s="89" t="s">
        <v>42</v>
      </c>
      <c r="AC81" s="89" t="s">
        <v>75</v>
      </c>
      <c r="AD81" s="89" t="s">
        <v>82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s="3" customFormat="1" ht="12.75">
      <c r="A82" s="89">
        <v>78</v>
      </c>
      <c r="B82" s="90" t="s">
        <v>60</v>
      </c>
      <c r="C82" s="90" t="s">
        <v>229</v>
      </c>
      <c r="D82" s="89" t="s">
        <v>62</v>
      </c>
      <c r="E82" s="90" t="s">
        <v>201</v>
      </c>
      <c r="F82" s="64">
        <f>K82+L82+M82+N82</f>
        <v>21</v>
      </c>
      <c r="G82" s="2"/>
      <c r="H82" s="33"/>
      <c r="I82" s="5"/>
      <c r="J82" s="35">
        <f>P82+S82+V82+Y82+AB82+AE82+AH82+AK82+AN82+AQ82+AT82+AW82+AZ82+BC82+BF82+BI82+BL82+BO82+BR82+BU82+BX82+CA82</f>
        <v>2</v>
      </c>
      <c r="K82" s="26">
        <f>R82+U82+X82+AA82+AD82+AG82+AJ82+AM82+AP82+AS82+AV82+AY82+BB82+BE82+BH82+BK82+BN82+BQ82+BT82+BW82+BZ82+CC82</f>
        <v>21</v>
      </c>
      <c r="L82" s="26"/>
      <c r="M82" s="66"/>
      <c r="N82" s="66"/>
      <c r="O82" s="65" t="str">
        <f>IF(COUNTIF(assolute,C82)&gt;1,"x"," ")</f>
        <v> </v>
      </c>
      <c r="P82" s="1"/>
      <c r="Q82" s="1"/>
      <c r="R82" s="1"/>
      <c r="S82" s="1"/>
      <c r="T82" s="1"/>
      <c r="U82" s="1"/>
      <c r="V82" s="89" t="s">
        <v>42</v>
      </c>
      <c r="W82" s="89" t="s">
        <v>110</v>
      </c>
      <c r="X82" s="89" t="s">
        <v>109</v>
      </c>
      <c r="Y82" s="1"/>
      <c r="Z82" s="1"/>
      <c r="AA82" s="1"/>
      <c r="AB82" s="1"/>
      <c r="AC82" s="1"/>
      <c r="AD82" s="1"/>
      <c r="AE82" s="1"/>
      <c r="AF82" s="1"/>
      <c r="AG82" s="1"/>
      <c r="AH82" s="89" t="s">
        <v>42</v>
      </c>
      <c r="AI82" s="89" t="s">
        <v>118</v>
      </c>
      <c r="AJ82" s="89" t="s">
        <v>72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s="3" customFormat="1" ht="12.75">
      <c r="A83" s="89">
        <v>79</v>
      </c>
      <c r="B83" s="90" t="s">
        <v>60</v>
      </c>
      <c r="C83" s="90" t="s">
        <v>231</v>
      </c>
      <c r="D83" s="89" t="s">
        <v>112</v>
      </c>
      <c r="E83" s="90" t="s">
        <v>232</v>
      </c>
      <c r="F83" s="64">
        <f>K83+L83+M83+N83</f>
        <v>21</v>
      </c>
      <c r="G83" s="2"/>
      <c r="H83" s="33"/>
      <c r="I83" s="5"/>
      <c r="J83" s="35">
        <f>P83+S83+V83+Y83+AB83+AE83+AH83+AK83+AN83+AQ83+AT83+AW83+AZ83+BC83+BF83+BI83+BL83+BO83+BR83+BU83+BX83+CA83</f>
        <v>1</v>
      </c>
      <c r="K83" s="26">
        <f>R83+U83+X83+AA83+AD83+AG83+AJ83+AM83+AP83+AS83+AV83+AY83+BB83+BE83+BH83+BK83+BN83+BQ83+BT83+BW83+BZ83+CC83</f>
        <v>21</v>
      </c>
      <c r="L83" s="26"/>
      <c r="M83" s="66"/>
      <c r="N83" s="66"/>
      <c r="O83" s="65" t="str">
        <f>IF(COUNTIF(assolute,C83)&gt;1,"x"," ")</f>
        <v> 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89" t="s">
        <v>42</v>
      </c>
      <c r="AO83" s="89" t="s">
        <v>76</v>
      </c>
      <c r="AP83" s="89" t="s">
        <v>105</v>
      </c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s="3" customFormat="1" ht="12.75">
      <c r="A84" s="89">
        <v>80</v>
      </c>
      <c r="B84" s="90" t="s">
        <v>60</v>
      </c>
      <c r="C84" s="90" t="s">
        <v>233</v>
      </c>
      <c r="D84" s="89" t="s">
        <v>94</v>
      </c>
      <c r="E84" s="90" t="s">
        <v>234</v>
      </c>
      <c r="F84" s="64">
        <f>K84+L84+M84+N84</f>
        <v>20</v>
      </c>
      <c r="G84" s="2"/>
      <c r="H84" s="33"/>
      <c r="I84" s="5"/>
      <c r="J84" s="35">
        <f>P84+S84+V84+Y84+AB84+AE84+AH84+AK84+AN84+AQ84+AT84+AW84+AZ84+BC84+BF84+BI84+BL84+BO84+BR84+BU84+BX84+CA84</f>
        <v>3</v>
      </c>
      <c r="K84" s="26">
        <f>R84+U84+X84+AA84+AD84+AG84+AJ84+AM84+AP84+AS84+AV84+AY84+BB84+BE84+BH84+BK84+BN84+BQ84+BT84+BW84+BZ84+CC84</f>
        <v>20</v>
      </c>
      <c r="L84" s="26"/>
      <c r="M84" s="66"/>
      <c r="N84" s="66"/>
      <c r="O84" s="65" t="str">
        <f>IF(COUNTIF(assolute,C84)&gt;1,"x"," ")</f>
        <v> </v>
      </c>
      <c r="P84" s="1"/>
      <c r="Q84" s="1"/>
      <c r="R84" s="1"/>
      <c r="S84" s="89" t="s">
        <v>42</v>
      </c>
      <c r="T84" s="89" t="s">
        <v>92</v>
      </c>
      <c r="U84" s="89" t="s">
        <v>42</v>
      </c>
      <c r="V84" s="1"/>
      <c r="W84" s="1"/>
      <c r="X84" s="1"/>
      <c r="Y84" s="1"/>
      <c r="Z84" s="1"/>
      <c r="AA84" s="1"/>
      <c r="AB84" s="89" t="s">
        <v>42</v>
      </c>
      <c r="AC84" s="89" t="s">
        <v>118</v>
      </c>
      <c r="AD84" s="89" t="s">
        <v>42</v>
      </c>
      <c r="AE84" s="89" t="s">
        <v>42</v>
      </c>
      <c r="AF84" s="89" t="s">
        <v>103</v>
      </c>
      <c r="AG84" s="89" t="s">
        <v>100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s="3" customFormat="1" ht="12.75">
      <c r="A85" s="89">
        <v>81</v>
      </c>
      <c r="B85" s="90" t="s">
        <v>60</v>
      </c>
      <c r="C85" s="90" t="s">
        <v>236</v>
      </c>
      <c r="D85" s="89" t="s">
        <v>79</v>
      </c>
      <c r="E85" s="90" t="s">
        <v>226</v>
      </c>
      <c r="F85" s="64">
        <f>K85+L85+M85+N85</f>
        <v>19</v>
      </c>
      <c r="G85" s="2"/>
      <c r="H85" s="33"/>
      <c r="I85" s="5"/>
      <c r="J85" s="35">
        <f>P85+S85+V85+Y85+AB85+AE85+AH85+AK85+AN85+AQ85+AT85+AW85+AZ85+BC85+BF85+BI85+BL85+BO85+BR85+BU85+BX85+CA85</f>
        <v>4</v>
      </c>
      <c r="K85" s="26">
        <f>R85+U85+X85+AA85+AD85+AG85+AJ85+AM85+AP85+AS85+AV85+AY85+BB85+BE85+BH85+BK85+BN85+BQ85+BT85+BW85+BZ85+CC85</f>
        <v>19</v>
      </c>
      <c r="L85" s="26"/>
      <c r="M85" s="66"/>
      <c r="N85" s="66"/>
      <c r="O85" s="65" t="str">
        <f>IF(COUNTIF(assolute,C85)&gt;1,"x"," ")</f>
        <v> </v>
      </c>
      <c r="P85" s="1"/>
      <c r="Q85" s="1"/>
      <c r="R85" s="1"/>
      <c r="S85" s="89" t="s">
        <v>42</v>
      </c>
      <c r="T85" s="89" t="s">
        <v>91</v>
      </c>
      <c r="U85" s="89" t="s">
        <v>72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89" t="s">
        <v>42</v>
      </c>
      <c r="AI85" s="89" t="s">
        <v>81</v>
      </c>
      <c r="AJ85" s="89" t="s">
        <v>70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89" t="s">
        <v>42</v>
      </c>
      <c r="BD85" s="89" t="s">
        <v>92</v>
      </c>
      <c r="BE85" s="89" t="s">
        <v>72</v>
      </c>
      <c r="BF85" s="1"/>
      <c r="BG85" s="1"/>
      <c r="BH85" s="1"/>
      <c r="BI85" s="89" t="s">
        <v>42</v>
      </c>
      <c r="BJ85" s="89" t="s">
        <v>83</v>
      </c>
      <c r="BK85" s="89" t="s">
        <v>82</v>
      </c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s="3" customFormat="1" ht="12.75">
      <c r="A86" s="89">
        <v>82</v>
      </c>
      <c r="B86" s="90" t="s">
        <v>60</v>
      </c>
      <c r="C86" s="90" t="s">
        <v>237</v>
      </c>
      <c r="D86" s="89" t="s">
        <v>107</v>
      </c>
      <c r="E86" s="90" t="s">
        <v>90</v>
      </c>
      <c r="F86" s="64">
        <f>K86+L86+M86+N86</f>
        <v>19</v>
      </c>
      <c r="G86" s="2"/>
      <c r="H86" s="33"/>
      <c r="I86" s="5"/>
      <c r="J86" s="35">
        <f>P86+S86+V86+Y86+AB86+AE86+AH86+AK86+AN86+AQ86+AT86+AW86+AZ86+BC86+BF86+BI86+BL86+BO86+BR86+BU86+BX86+CA86</f>
        <v>3</v>
      </c>
      <c r="K86" s="26">
        <f>R86+U86+X86+AA86+AD86+AG86+AJ86+AM86+AP86+AS86+AV86+AY86+BB86+BE86+BH86+BK86+BN86+BQ86+BT86+BW86+BZ86+CC86</f>
        <v>19</v>
      </c>
      <c r="L86" s="26"/>
      <c r="M86" s="66"/>
      <c r="N86" s="66"/>
      <c r="O86" s="65" t="str">
        <f>IF(COUNTIF(assolute,C86)&gt;1,"x"," ")</f>
        <v> 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89" t="s">
        <v>42</v>
      </c>
      <c r="AC86" s="89" t="s">
        <v>71</v>
      </c>
      <c r="AD86" s="89" t="s">
        <v>72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89" t="s">
        <v>42</v>
      </c>
      <c r="BV86" s="89" t="s">
        <v>83</v>
      </c>
      <c r="BW86" s="89" t="s">
        <v>82</v>
      </c>
      <c r="BX86" s="89" t="s">
        <v>42</v>
      </c>
      <c r="BY86" s="89" t="s">
        <v>69</v>
      </c>
      <c r="BZ86" s="89" t="s">
        <v>74</v>
      </c>
      <c r="CA86" s="1"/>
      <c r="CB86" s="1"/>
      <c r="CC86" s="1"/>
    </row>
    <row r="87" spans="1:81" s="3" customFormat="1" ht="12.75">
      <c r="A87" s="89">
        <v>83</v>
      </c>
      <c r="B87" s="90" t="s">
        <v>60</v>
      </c>
      <c r="C87" s="90" t="s">
        <v>235</v>
      </c>
      <c r="D87" s="89" t="s">
        <v>127</v>
      </c>
      <c r="E87" s="90" t="s">
        <v>219</v>
      </c>
      <c r="F87" s="64">
        <f>K87+L87+M87+N87</f>
        <v>19</v>
      </c>
      <c r="G87" s="2"/>
      <c r="H87" s="33"/>
      <c r="I87" s="5"/>
      <c r="J87" s="35">
        <f>P87+S87+V87+Y87+AB87+AE87+AH87+AK87+AN87+AQ87+AT87+AW87+AZ87+BC87+BF87+BI87+BL87+BO87+BR87+BU87+BX87+CA87</f>
        <v>1</v>
      </c>
      <c r="K87" s="26">
        <f>R87+U87+X87+AA87+AD87+AG87+AJ87+AM87+AP87+AS87+AV87+AY87+BB87+BE87+BH87+BK87+BN87+BQ87+BT87+BW87+BZ87+CC87</f>
        <v>19</v>
      </c>
      <c r="L87" s="26"/>
      <c r="M87" s="66"/>
      <c r="N87" s="66"/>
      <c r="O87" s="65" t="str">
        <f>IF(COUNTIF(assolute,C87)&gt;1,"x"," ")</f>
        <v> 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89" t="s">
        <v>42</v>
      </c>
      <c r="AI87" s="89" t="s">
        <v>99</v>
      </c>
      <c r="AJ87" s="89" t="s">
        <v>104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s="3" customFormat="1" ht="12.75">
      <c r="A88" s="89">
        <v>84</v>
      </c>
      <c r="B88" s="90" t="s">
        <v>60</v>
      </c>
      <c r="C88" s="90" t="s">
        <v>240</v>
      </c>
      <c r="D88" s="89" t="s">
        <v>79</v>
      </c>
      <c r="E88" s="90" t="s">
        <v>213</v>
      </c>
      <c r="F88" s="64">
        <f>K88+L88+M88+N88</f>
        <v>18</v>
      </c>
      <c r="G88" s="2"/>
      <c r="H88" s="33"/>
      <c r="I88" s="5"/>
      <c r="J88" s="35">
        <f>P88+S88+V88+Y88+AB88+AE88+AH88+AK88+AN88+AQ88+AT88+AW88+AZ88+BC88+BF88+BI88+BL88+BO88+BR88+BU88+BX88+CA88</f>
        <v>2</v>
      </c>
      <c r="K88" s="26">
        <f>R88+U88+X88+AA88+AD88+AG88+AJ88+AM88+AP88+AS88+AV88+AY88+BB88+BE88+BH88+BK88+BN88+BQ88+BT88+BW88+BZ88+CC88</f>
        <v>18</v>
      </c>
      <c r="L88" s="26"/>
      <c r="M88" s="66"/>
      <c r="N88" s="66"/>
      <c r="O88" s="65" t="str">
        <f>IF(COUNTIF(assolute,C88)&gt;1,"x"," ")</f>
        <v> </v>
      </c>
      <c r="P88" s="1"/>
      <c r="Q88" s="1"/>
      <c r="R88" s="1"/>
      <c r="S88" s="1"/>
      <c r="T88" s="1"/>
      <c r="U88" s="1"/>
      <c r="V88" s="89" t="s">
        <v>42</v>
      </c>
      <c r="W88" s="89" t="s">
        <v>99</v>
      </c>
      <c r="X88" s="89" t="s">
        <v>108</v>
      </c>
      <c r="Y88" s="1"/>
      <c r="Z88" s="1"/>
      <c r="AA88" s="1"/>
      <c r="AB88" s="89" t="s">
        <v>42</v>
      </c>
      <c r="AC88" s="89" t="s">
        <v>66</v>
      </c>
      <c r="AD88" s="89" t="s">
        <v>70</v>
      </c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s="3" customFormat="1" ht="12.75">
      <c r="A89" s="89">
        <v>85</v>
      </c>
      <c r="B89" s="90" t="s">
        <v>60</v>
      </c>
      <c r="C89" s="90" t="s">
        <v>243</v>
      </c>
      <c r="D89" s="89" t="s">
        <v>94</v>
      </c>
      <c r="E89" s="90" t="s">
        <v>153</v>
      </c>
      <c r="F89" s="64">
        <f>K89+L89+M89+N89</f>
        <v>18</v>
      </c>
      <c r="G89" s="2"/>
      <c r="H89" s="33"/>
      <c r="I89" s="5"/>
      <c r="J89" s="35">
        <f>P89+S89+V89+Y89+AB89+AE89+AH89+AK89+AN89+AQ89+AT89+AW89+AZ89+BC89+BF89+BI89+BL89+BO89+BR89+BU89+BX89+CA89</f>
        <v>2</v>
      </c>
      <c r="K89" s="26">
        <f>R89+U89+X89+AA89+AD89+AG89+AJ89+AM89+AP89+AS89+AV89+AY89+BB89+BE89+BH89+BK89+BN89+BQ89+BT89+BW89+BZ89+CC89</f>
        <v>18</v>
      </c>
      <c r="L89" s="26"/>
      <c r="M89" s="66"/>
      <c r="N89" s="66"/>
      <c r="O89" s="65" t="str">
        <f>IF(COUNTIF(assolute,C89)&gt;1,"x"," ")</f>
        <v> 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89" t="s">
        <v>42</v>
      </c>
      <c r="BD89" s="89" t="s">
        <v>66</v>
      </c>
      <c r="BE89" s="89" t="s">
        <v>82</v>
      </c>
      <c r="BF89" s="1"/>
      <c r="BG89" s="1"/>
      <c r="BH89" s="1"/>
      <c r="BI89" s="89" t="s">
        <v>42</v>
      </c>
      <c r="BJ89" s="89" t="s">
        <v>105</v>
      </c>
      <c r="BK89" s="89" t="s">
        <v>76</v>
      </c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s="3" customFormat="1" ht="12.75">
      <c r="A90" s="89">
        <v>86</v>
      </c>
      <c r="B90" s="90" t="s">
        <v>60</v>
      </c>
      <c r="C90" s="90" t="s">
        <v>241</v>
      </c>
      <c r="D90" s="89" t="s">
        <v>94</v>
      </c>
      <c r="E90" s="90" t="s">
        <v>242</v>
      </c>
      <c r="F90" s="64">
        <f>K90+L90+M90+N90</f>
        <v>18</v>
      </c>
      <c r="G90" s="2"/>
      <c r="H90" s="33"/>
      <c r="I90" s="5"/>
      <c r="J90" s="35">
        <f>P90+S90+V90+Y90+AB90+AE90+AH90+AK90+AN90+AQ90+AT90+AW90+AZ90+BC90+BF90+BI90+BL90+BO90+BR90+BU90+BX90+CA90</f>
        <v>1</v>
      </c>
      <c r="K90" s="26">
        <f>R90+U90+X90+AA90+AD90+AG90+AJ90+AM90+AP90+AS90+AV90+AY90+BB90+BE90+BH90+BK90+BN90+BQ90+BT90+BW90+BZ90+CC90</f>
        <v>18</v>
      </c>
      <c r="L90" s="26"/>
      <c r="M90" s="66"/>
      <c r="N90" s="66"/>
      <c r="O90" s="65" t="str">
        <f>IF(COUNTIF(assolute,C90)&gt;1,"x"," ")</f>
        <v> 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89" t="s">
        <v>42</v>
      </c>
      <c r="BD90" s="89" t="s">
        <v>104</v>
      </c>
      <c r="BE90" s="89" t="s">
        <v>100</v>
      </c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s="3" customFormat="1" ht="12.75">
      <c r="A91" s="89">
        <v>87</v>
      </c>
      <c r="B91" s="90" t="s">
        <v>60</v>
      </c>
      <c r="C91" s="90" t="s">
        <v>314</v>
      </c>
      <c r="D91" s="89" t="s">
        <v>261</v>
      </c>
      <c r="E91" s="90" t="s">
        <v>315</v>
      </c>
      <c r="F91" s="64">
        <f>K91+L91+M91+N91</f>
        <v>18</v>
      </c>
      <c r="G91" s="2"/>
      <c r="H91" s="33"/>
      <c r="I91" s="5"/>
      <c r="J91" s="35">
        <f>P91+S91+V91+Y91+AB91+AE91+AH91+AK91+AN91+AQ91+AT91+AW91+AZ91+BC91+BF91+BI91+BL91+BO91+BR91+BU91+BX91+CA91</f>
        <v>1</v>
      </c>
      <c r="K91" s="26">
        <f>R91+U91+X91+AA91+AD91+AG91+AJ91+AM91+AP91+AS91+AV91+AY91+BB91+BE91+BH91+BK91+BN91+BQ91+BT91+BW91+BZ91+CC91</f>
        <v>18</v>
      </c>
      <c r="L91" s="26"/>
      <c r="M91" s="66"/>
      <c r="N91" s="66"/>
      <c r="O91" s="65" t="str">
        <f>IF(COUNTIF(assolute,C91)&gt;1,"x"," ")</f>
        <v> 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89" t="s">
        <v>42</v>
      </c>
      <c r="CB91" s="89" t="s">
        <v>110</v>
      </c>
      <c r="CC91" s="89" t="s">
        <v>100</v>
      </c>
    </row>
    <row r="92" spans="1:81" s="3" customFormat="1" ht="12.75">
      <c r="A92" s="89">
        <v>88</v>
      </c>
      <c r="B92" s="90" t="s">
        <v>60</v>
      </c>
      <c r="C92" s="90" t="s">
        <v>244</v>
      </c>
      <c r="D92" s="89" t="s">
        <v>79</v>
      </c>
      <c r="E92" s="90" t="s">
        <v>117</v>
      </c>
      <c r="F92" s="64">
        <f>K92+L92+M92+N92</f>
        <v>16</v>
      </c>
      <c r="G92" s="2"/>
      <c r="H92" s="33"/>
      <c r="I92" s="5"/>
      <c r="J92" s="35">
        <f>P92+S92+V92+Y92+AB92+AE92+AH92+AK92+AN92+AQ92+AT92+AW92+AZ92+BC92+BF92+BI92+BL92+BO92+BR92+BU92+BX92+CA92</f>
        <v>1</v>
      </c>
      <c r="K92" s="26">
        <f>R92+U92+X92+AA92+AD92+AG92+AJ92+AM92+AP92+AS92+AV92+AY92+BB92+BE92+BH92+BK92+BN92+BQ92+BT92+BW92+BZ92+CC92</f>
        <v>16</v>
      </c>
      <c r="L92" s="26"/>
      <c r="M92" s="66"/>
      <c r="N92" s="66"/>
      <c r="O92" s="65" t="str">
        <f>IF(COUNTIF(assolute,C92)&gt;1,"x"," ")</f>
        <v> 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89" t="s">
        <v>42</v>
      </c>
      <c r="BS92" s="89" t="s">
        <v>99</v>
      </c>
      <c r="BT92" s="89" t="s">
        <v>99</v>
      </c>
      <c r="BU92" s="1"/>
      <c r="BV92" s="1"/>
      <c r="BW92" s="1"/>
      <c r="BX92" s="1"/>
      <c r="BY92" s="1"/>
      <c r="BZ92" s="1"/>
      <c r="CA92" s="1"/>
      <c r="CB92" s="1"/>
      <c r="CC92" s="1"/>
    </row>
    <row r="93" spans="1:81" s="3" customFormat="1" ht="12.75">
      <c r="A93" s="89">
        <v>89</v>
      </c>
      <c r="B93" s="90" t="s">
        <v>60</v>
      </c>
      <c r="C93" s="90" t="s">
        <v>245</v>
      </c>
      <c r="D93" s="89" t="s">
        <v>112</v>
      </c>
      <c r="E93" s="90" t="s">
        <v>246</v>
      </c>
      <c r="F93" s="64">
        <f>K93+L93+M93+N93</f>
        <v>15</v>
      </c>
      <c r="G93" s="2"/>
      <c r="H93" s="33"/>
      <c r="I93" s="5"/>
      <c r="J93" s="35">
        <f>P93+S93+V93+Y93+AB93+AE93+AH93+AK93+AN93+AQ93+AT93+AW93+AZ93+BC93+BF93+BI93+BL93+BO93+BR93+BU93+BX93+CA93</f>
        <v>1</v>
      </c>
      <c r="K93" s="26">
        <f>R93+U93+X93+AA93+AD93+AG93+AJ93+AM93+AP93+AS93+AV93+AY93+BB93+BE93+BH93+BK93+BN93+BQ93+BT93+BW93+BZ93+CC93</f>
        <v>15</v>
      </c>
      <c r="L93" s="26"/>
      <c r="M93" s="66"/>
      <c r="N93" s="66"/>
      <c r="O93" s="65" t="str">
        <f>IF(COUNTIF(assolute,C93)&gt;1,"x"," ")</f>
        <v> 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 t="s">
        <v>42</v>
      </c>
      <c r="AI93" s="89" t="s">
        <v>102</v>
      </c>
      <c r="AJ93" s="89" t="s">
        <v>108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s="3" customFormat="1" ht="12.75">
      <c r="A94" s="89">
        <v>90</v>
      </c>
      <c r="B94" s="90" t="s">
        <v>60</v>
      </c>
      <c r="C94" s="90" t="s">
        <v>247</v>
      </c>
      <c r="D94" s="89" t="s">
        <v>97</v>
      </c>
      <c r="E94" s="90" t="s">
        <v>161</v>
      </c>
      <c r="F94" s="64">
        <f>K94+L94+M94+N94</f>
        <v>15</v>
      </c>
      <c r="G94" s="2"/>
      <c r="H94" s="33"/>
      <c r="I94" s="5"/>
      <c r="J94" s="35">
        <f>P94+S94+V94+Y94+AB94+AE94+AH94+AK94+AN94+AQ94+AT94+AW94+AZ94+BC94+BF94+BI94+BL94+BO94+BR94+BU94+BX94+CA94</f>
        <v>1</v>
      </c>
      <c r="K94" s="26">
        <f>R94+U94+X94+AA94+AD94+AG94+AJ94+AM94+AP94+AS94+AV94+AY94+BB94+BE94+BH94+BK94+BN94+BQ94+BT94+BW94+BZ94+CC94</f>
        <v>15</v>
      </c>
      <c r="L94" s="26"/>
      <c r="M94" s="66"/>
      <c r="N94" s="66"/>
      <c r="O94" s="65" t="str">
        <f>IF(COUNTIF(assolute,C94)&gt;1,"x"," ")</f>
        <v> 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89" t="s">
        <v>42</v>
      </c>
      <c r="BM94" s="89" t="s">
        <v>99</v>
      </c>
      <c r="BN94" s="89" t="s">
        <v>108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s="3" customFormat="1" ht="12.75">
      <c r="A95" s="89">
        <v>91</v>
      </c>
      <c r="B95" s="90" t="s">
        <v>60</v>
      </c>
      <c r="C95" s="90" t="s">
        <v>248</v>
      </c>
      <c r="D95" s="89" t="s">
        <v>79</v>
      </c>
      <c r="E95" s="90" t="s">
        <v>242</v>
      </c>
      <c r="F95" s="64">
        <f>K95+L95+M95+N95</f>
        <v>14</v>
      </c>
      <c r="G95" s="2"/>
      <c r="H95" s="33"/>
      <c r="I95" s="5"/>
      <c r="J95" s="35">
        <f>P95+S95+V95+Y95+AB95+AE95+AH95+AK95+AN95+AQ95+AT95+AW95+AZ95+BC95+BF95+BI95+BL95+BO95+BR95+BU95+BX95+CA95</f>
        <v>1</v>
      </c>
      <c r="K95" s="26">
        <f>R95+U95+X95+AA95+AD95+AG95+AJ95+AM95+AP95+AS95+AV95+AY95+BB95+BE95+BH95+BK95+BN95+BQ95+BT95+BW95+BZ95+CC95</f>
        <v>14</v>
      </c>
      <c r="L95" s="26"/>
      <c r="M95" s="66"/>
      <c r="N95" s="66"/>
      <c r="O95" s="65" t="str">
        <f>IF(COUNTIF(assolute,C95)&gt;1,"x"," ")</f>
        <v> 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89" t="s">
        <v>42</v>
      </c>
      <c r="BD95" s="89" t="s">
        <v>83</v>
      </c>
      <c r="BE95" s="89" t="s">
        <v>110</v>
      </c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s="3" customFormat="1" ht="12.75">
      <c r="A96" s="89">
        <v>92</v>
      </c>
      <c r="B96" s="90" t="s">
        <v>60</v>
      </c>
      <c r="C96" s="90" t="s">
        <v>249</v>
      </c>
      <c r="D96" s="89" t="s">
        <v>62</v>
      </c>
      <c r="E96" s="90" t="s">
        <v>250</v>
      </c>
      <c r="F96" s="64">
        <f>K96+L96+M96+N96</f>
        <v>14</v>
      </c>
      <c r="G96" s="2"/>
      <c r="H96" s="33"/>
      <c r="I96" s="5"/>
      <c r="J96" s="35">
        <f>P96+S96+V96+Y96+AB96+AE96+AH96+AK96+AN96+AQ96+AT96+AW96+AZ96+BC96+BF96+BI96+BL96+BO96+BR96+BU96+BX96+CA96</f>
        <v>1</v>
      </c>
      <c r="K96" s="26">
        <f>R96+U96+X96+AA96+AD96+AG96+AJ96+AM96+AP96+AS96+AV96+AY96+BB96+BE96+BH96+BK96+BN96+BQ96+BT96+BW96+BZ96+CC96</f>
        <v>14</v>
      </c>
      <c r="L96" s="26"/>
      <c r="M96" s="66"/>
      <c r="N96" s="66"/>
      <c r="O96" s="65" t="str">
        <f>IF(COUNTIF(assolute,C96)&gt;1,"x"," ")</f>
        <v> 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89" t="s">
        <v>42</v>
      </c>
      <c r="BM96" s="89" t="s">
        <v>109</v>
      </c>
      <c r="BN96" s="89" t="s">
        <v>110</v>
      </c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s="3" customFormat="1" ht="12.75">
      <c r="A97" s="89">
        <v>93</v>
      </c>
      <c r="B97" s="90" t="s">
        <v>60</v>
      </c>
      <c r="C97" s="90" t="s">
        <v>251</v>
      </c>
      <c r="D97" s="89" t="s">
        <v>252</v>
      </c>
      <c r="E97" s="90" t="s">
        <v>253</v>
      </c>
      <c r="F97" s="64">
        <f>K97+L97+M97+N97</f>
        <v>14</v>
      </c>
      <c r="G97" s="2"/>
      <c r="H97" s="33"/>
      <c r="I97" s="5"/>
      <c r="J97" s="35">
        <f>P97+S97+V97+Y97+AB97+AE97+AH97+AK97+AN97+AQ97+AT97+AW97+AZ97+BC97+BF97+BI97+BL97+BO97+BR97+BU97+BX97+CA97</f>
        <v>1</v>
      </c>
      <c r="K97" s="26">
        <f>R97+U97+X97+AA97+AD97+AG97+AJ97+AM97+AP97+AS97+AV97+AY97+BB97+BE97+BH97+BK97+BN97+BQ97+BT97+BW97+BZ97+CC97</f>
        <v>14</v>
      </c>
      <c r="L97" s="26"/>
      <c r="M97" s="66"/>
      <c r="N97" s="66"/>
      <c r="O97" s="65" t="str">
        <f>IF(COUNTIF(assolute,C97)&gt;1,"x"," ")</f>
        <v> 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89" t="s">
        <v>42</v>
      </c>
      <c r="BS97" s="89" t="s">
        <v>100</v>
      </c>
      <c r="BT97" s="89" t="s">
        <v>110</v>
      </c>
      <c r="BU97" s="1"/>
      <c r="BV97" s="1"/>
      <c r="BW97" s="1"/>
      <c r="BX97" s="1"/>
      <c r="BY97" s="1"/>
      <c r="BZ97" s="1"/>
      <c r="CA97" s="1"/>
      <c r="CB97" s="1"/>
      <c r="CC97" s="1"/>
    </row>
    <row r="98" spans="1:81" s="3" customFormat="1" ht="12.75">
      <c r="A98" s="89">
        <v>94</v>
      </c>
      <c r="B98" s="90" t="s">
        <v>60</v>
      </c>
      <c r="C98" s="90" t="s">
        <v>254</v>
      </c>
      <c r="D98" s="89" t="s">
        <v>94</v>
      </c>
      <c r="E98" s="90" t="s">
        <v>250</v>
      </c>
      <c r="F98" s="64">
        <f>K98+L98+M98+N98</f>
        <v>12</v>
      </c>
      <c r="G98" s="2"/>
      <c r="H98" s="33"/>
      <c r="I98" s="5"/>
      <c r="J98" s="35">
        <f>P98+S98+V98+Y98+AB98+AE98+AH98+AK98+AN98+AQ98+AT98+AW98+AZ98+BC98+BF98+BI98+BL98+BO98+BR98+BU98+BX98+CA98</f>
        <v>1</v>
      </c>
      <c r="K98" s="26">
        <f>R98+U98+X98+AA98+AD98+AG98+AJ98+AM98+AP98+AS98+AV98+AY98+BB98+BE98+BH98+BK98+BN98+BQ98+BT98+BW98+BZ98+CC98</f>
        <v>12</v>
      </c>
      <c r="L98" s="26"/>
      <c r="M98" s="66"/>
      <c r="N98" s="66"/>
      <c r="O98" s="65" t="str">
        <f>IF(COUNTIF(assolute,C98)&gt;1,"x"," ")</f>
        <v> 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89" t="s">
        <v>42</v>
      </c>
      <c r="BM98" s="89" t="s">
        <v>104</v>
      </c>
      <c r="BN98" s="89" t="s">
        <v>86</v>
      </c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s="3" customFormat="1" ht="12.75">
      <c r="A99" s="89">
        <v>95</v>
      </c>
      <c r="B99" s="90" t="s">
        <v>60</v>
      </c>
      <c r="C99" s="90" t="s">
        <v>255</v>
      </c>
      <c r="D99" s="89" t="s">
        <v>79</v>
      </c>
      <c r="E99" s="90" t="s">
        <v>256</v>
      </c>
      <c r="F99" s="64">
        <f>K99+L99+M99+N99</f>
        <v>9</v>
      </c>
      <c r="G99" s="2"/>
      <c r="H99" s="33"/>
      <c r="I99" s="5"/>
      <c r="J99" s="35">
        <f>P99+S99+V99+Y99+AB99+AE99+AH99+AK99+AN99+AQ99+AT99+AW99+AZ99+BC99+BF99+BI99+BL99+BO99+BR99+BU99+BX99+CA99</f>
        <v>1</v>
      </c>
      <c r="K99" s="26">
        <f>R99+U99+X99+AA99+AD99+AG99+AJ99+AM99+AP99+AS99+AV99+AY99+BB99+BE99+BH99+BK99+BN99+BQ99+BT99+BW99+BZ99+CC99</f>
        <v>9</v>
      </c>
      <c r="L99" s="26"/>
      <c r="M99" s="66"/>
      <c r="N99" s="66"/>
      <c r="O99" s="65" t="str">
        <f>IF(COUNTIF(assolute,C99)&gt;1,"x"," ")</f>
        <v> 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89" t="s">
        <v>42</v>
      </c>
      <c r="BM99" s="89" t="s">
        <v>77</v>
      </c>
      <c r="BN99" s="89" t="s">
        <v>87</v>
      </c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1:81" s="3" customFormat="1" ht="12.75">
      <c r="A100" s="89">
        <v>96</v>
      </c>
      <c r="B100" s="90" t="s">
        <v>60</v>
      </c>
      <c r="C100" s="90" t="s">
        <v>257</v>
      </c>
      <c r="D100" s="89" t="s">
        <v>127</v>
      </c>
      <c r="E100" s="90" t="s">
        <v>182</v>
      </c>
      <c r="F100" s="64">
        <f>K100+L100+M100+N100</f>
        <v>3</v>
      </c>
      <c r="G100" s="2"/>
      <c r="H100" s="33"/>
      <c r="I100" s="5"/>
      <c r="J100" s="35">
        <f>P100+S100+V100+Y100+AB100+AE100+AH100+AK100+AN100+AQ100+AT100+AW100+AZ100+BC100+BF100+BI100+BL100+BO100+BR100+BU100+BX100+CA100</f>
        <v>1</v>
      </c>
      <c r="K100" s="26">
        <f>R100+U100+X100+AA100+AD100+AG100+AJ100+AM100+AP100+AS100+AV100+AY100+BB100+BE100+BH100+BK100+BN100+BQ100+BT100+BW100+BZ100+CC100</f>
        <v>3</v>
      </c>
      <c r="L100" s="26"/>
      <c r="M100" s="66"/>
      <c r="N100" s="66"/>
      <c r="O100" s="65" t="str">
        <f>IF(COUNTIF(assolute,C100)&gt;1,"x"," ")</f>
        <v> 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89" t="s">
        <v>42</v>
      </c>
      <c r="BD100" s="89" t="s">
        <v>73</v>
      </c>
      <c r="BE100" s="89" t="s">
        <v>70</v>
      </c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1:81" s="3" customFormat="1" ht="12.75">
      <c r="A101" s="89">
        <v>97</v>
      </c>
      <c r="B101" s="90" t="s">
        <v>60</v>
      </c>
      <c r="C101" s="90" t="s">
        <v>258</v>
      </c>
      <c r="D101" s="89" t="s">
        <v>123</v>
      </c>
      <c r="E101" s="90" t="s">
        <v>153</v>
      </c>
      <c r="F101" s="64">
        <f>K101+L101+M101+N101</f>
        <v>1</v>
      </c>
      <c r="G101" s="2"/>
      <c r="H101" s="33"/>
      <c r="I101" s="5"/>
      <c r="J101" s="35">
        <f>P101+S101+V101+Y101+AB101+AE101+AH101+AK101+AN101+AQ101+AT101+AW101+AZ101+BC101+BF101+BI101+BL101+BO101+BR101+BU101+BX101+CA101</f>
        <v>1</v>
      </c>
      <c r="K101" s="26">
        <f>R101+U101+X101+AA101+AD101+AG101+AJ101+AM101+AP101+AS101+AV101+AY101+BB101+BE101+BH101+BK101+BN101+BQ101+BT101+BW101+BZ101+CC101</f>
        <v>1</v>
      </c>
      <c r="L101" s="26"/>
      <c r="M101" s="66"/>
      <c r="N101" s="66"/>
      <c r="O101" s="65" t="str">
        <f>IF(COUNTIF(assolute,C101)&gt;1,"x"," ")</f>
        <v> 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89" t="s">
        <v>42</v>
      </c>
      <c r="AI101" s="89" t="s">
        <v>73</v>
      </c>
      <c r="AJ101" s="89" t="s">
        <v>42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2:15" s="3" customFormat="1" ht="12.75">
      <c r="B102" s="36"/>
      <c r="D102" s="22"/>
      <c r="J102" s="22"/>
      <c r="K102" s="105"/>
      <c r="M102" s="62"/>
      <c r="N102" s="62"/>
      <c r="O102" s="23"/>
    </row>
    <row r="103" spans="2:15" s="3" customFormat="1" ht="12.75">
      <c r="B103" s="36"/>
      <c r="D103" s="22"/>
      <c r="J103" s="22"/>
      <c r="K103" s="105">
        <f>SUM(K3:K102)</f>
        <v>9357</v>
      </c>
      <c r="M103" s="62"/>
      <c r="N103" s="62"/>
      <c r="O103" s="23"/>
    </row>
    <row r="104" spans="2:15" s="3" customFormat="1" ht="12.75">
      <c r="B104" s="36"/>
      <c r="D104" s="22"/>
      <c r="J104" s="22"/>
      <c r="M104" s="62"/>
      <c r="N104" s="62"/>
      <c r="O104" s="23"/>
    </row>
    <row r="105" spans="2:15" s="3" customFormat="1" ht="12.75">
      <c r="B105" s="36"/>
      <c r="D105" s="22"/>
      <c r="J105" s="22"/>
      <c r="M105" s="62"/>
      <c r="N105" s="62"/>
      <c r="O105" s="23"/>
    </row>
    <row r="106" spans="2:15" s="3" customFormat="1" ht="12.75">
      <c r="B106" s="36"/>
      <c r="D106" s="22"/>
      <c r="J106" s="22"/>
      <c r="M106" s="62"/>
      <c r="N106" s="62"/>
      <c r="O106" s="23"/>
    </row>
    <row r="107" spans="2:15" s="3" customFormat="1" ht="12.75">
      <c r="B107" s="36"/>
      <c r="D107" s="22"/>
      <c r="J107" s="22"/>
      <c r="M107" s="62"/>
      <c r="N107" s="62"/>
      <c r="O107" s="23"/>
    </row>
    <row r="108" spans="2:15" s="3" customFormat="1" ht="12.75">
      <c r="B108" s="36"/>
      <c r="D108" s="22"/>
      <c r="J108" s="22"/>
      <c r="M108" s="62"/>
      <c r="N108" s="62"/>
      <c r="O108" s="23"/>
    </row>
    <row r="109" spans="2:15" s="3" customFormat="1" ht="12.75">
      <c r="B109" s="36"/>
      <c r="D109" s="22"/>
      <c r="J109" s="22"/>
      <c r="M109" s="62"/>
      <c r="N109" s="62"/>
      <c r="O109" s="23"/>
    </row>
    <row r="110" spans="2:15" s="3" customFormat="1" ht="12.75">
      <c r="B110" s="36"/>
      <c r="D110" s="22"/>
      <c r="J110" s="22"/>
      <c r="M110" s="62"/>
      <c r="N110" s="62"/>
      <c r="O110" s="23"/>
    </row>
    <row r="111" spans="2:15" s="3" customFormat="1" ht="12.75">
      <c r="B111" s="36"/>
      <c r="D111" s="22"/>
      <c r="J111" s="22"/>
      <c r="M111" s="62"/>
      <c r="N111" s="62"/>
      <c r="O111" s="23"/>
    </row>
    <row r="112" spans="2:15" s="3" customFormat="1" ht="12.75">
      <c r="B112" s="36"/>
      <c r="D112" s="22"/>
      <c r="J112" s="22"/>
      <c r="M112" s="62"/>
      <c r="N112" s="62"/>
      <c r="O112" s="23"/>
    </row>
    <row r="113" spans="2:15" s="3" customFormat="1" ht="12.75">
      <c r="B113" s="36"/>
      <c r="D113" s="22"/>
      <c r="J113" s="22"/>
      <c r="M113" s="62"/>
      <c r="N113" s="62"/>
      <c r="O113" s="23"/>
    </row>
    <row r="114" spans="2:15" s="3" customFormat="1" ht="12.75">
      <c r="B114" s="36"/>
      <c r="D114" s="22"/>
      <c r="J114" s="22"/>
      <c r="M114" s="62"/>
      <c r="N114" s="62"/>
      <c r="O114" s="23"/>
    </row>
    <row r="115" spans="2:15" s="3" customFormat="1" ht="12.75">
      <c r="B115" s="36"/>
      <c r="D115" s="22"/>
      <c r="J115" s="22"/>
      <c r="M115" s="62"/>
      <c r="N115" s="62"/>
      <c r="O115" s="23"/>
    </row>
    <row r="116" spans="2:15" s="3" customFormat="1" ht="12.75">
      <c r="B116" s="36"/>
      <c r="D116" s="22"/>
      <c r="J116" s="22"/>
      <c r="M116" s="62"/>
      <c r="N116" s="62"/>
      <c r="O116" s="23"/>
    </row>
    <row r="117" spans="2:15" s="3" customFormat="1" ht="12.75">
      <c r="B117" s="36"/>
      <c r="D117" s="22"/>
      <c r="J117" s="22"/>
      <c r="M117" s="62"/>
      <c r="N117" s="62"/>
      <c r="O117" s="23"/>
    </row>
    <row r="118" spans="2:15" s="3" customFormat="1" ht="12.75">
      <c r="B118" s="36"/>
      <c r="D118" s="22"/>
      <c r="J118" s="22"/>
      <c r="M118" s="62"/>
      <c r="N118" s="62"/>
      <c r="O118" s="23"/>
    </row>
    <row r="119" spans="2:15" s="3" customFormat="1" ht="12.75">
      <c r="B119" s="36"/>
      <c r="D119" s="22"/>
      <c r="J119" s="22"/>
      <c r="M119" s="62"/>
      <c r="N119" s="62"/>
      <c r="O119" s="23"/>
    </row>
    <row r="120" spans="2:15" s="3" customFormat="1" ht="12.75">
      <c r="B120" s="36"/>
      <c r="D120" s="22"/>
      <c r="J120" s="22"/>
      <c r="M120" s="62"/>
      <c r="N120" s="62"/>
      <c r="O120" s="23"/>
    </row>
    <row r="121" spans="2:15" s="3" customFormat="1" ht="12.75">
      <c r="B121" s="36"/>
      <c r="D121" s="22"/>
      <c r="J121" s="22"/>
      <c r="M121" s="62"/>
      <c r="N121" s="62"/>
      <c r="O121" s="23"/>
    </row>
    <row r="122" spans="2:15" s="3" customFormat="1" ht="12.75">
      <c r="B122" s="36"/>
      <c r="D122" s="22"/>
      <c r="J122" s="22"/>
      <c r="M122" s="62"/>
      <c r="N122" s="62"/>
      <c r="O122" s="23"/>
    </row>
    <row r="123" spans="2:15" s="3" customFormat="1" ht="12.75">
      <c r="B123" s="36"/>
      <c r="D123" s="22"/>
      <c r="J123" s="22"/>
      <c r="M123" s="62"/>
      <c r="N123" s="62"/>
      <c r="O123" s="23"/>
    </row>
    <row r="124" spans="2:15" s="3" customFormat="1" ht="12.75">
      <c r="B124" s="36"/>
      <c r="D124" s="22"/>
      <c r="J124" s="22"/>
      <c r="M124" s="62"/>
      <c r="N124" s="62"/>
      <c r="O124" s="23"/>
    </row>
    <row r="125" spans="2:15" s="3" customFormat="1" ht="12.75">
      <c r="B125" s="36"/>
      <c r="D125" s="22"/>
      <c r="J125" s="22"/>
      <c r="M125" s="62"/>
      <c r="N125" s="62"/>
      <c r="O125" s="23"/>
    </row>
    <row r="126" spans="2:15" s="3" customFormat="1" ht="12.75">
      <c r="B126" s="36"/>
      <c r="D126" s="22"/>
      <c r="J126" s="22"/>
      <c r="M126" s="62"/>
      <c r="N126" s="62"/>
      <c r="O126" s="23"/>
    </row>
    <row r="127" spans="2:15" s="3" customFormat="1" ht="12.75">
      <c r="B127" s="36"/>
      <c r="D127" s="22"/>
      <c r="J127" s="22"/>
      <c r="M127" s="62"/>
      <c r="N127" s="62"/>
      <c r="O127" s="23"/>
    </row>
    <row r="128" spans="2:15" s="3" customFormat="1" ht="12.75">
      <c r="B128" s="36"/>
      <c r="D128" s="22"/>
      <c r="J128" s="22"/>
      <c r="M128" s="62"/>
      <c r="N128" s="62"/>
      <c r="O128" s="23"/>
    </row>
    <row r="129" spans="2:15" s="3" customFormat="1" ht="12.75">
      <c r="B129" s="36"/>
      <c r="D129" s="22"/>
      <c r="J129" s="22"/>
      <c r="M129" s="62"/>
      <c r="N129" s="62"/>
      <c r="O129" s="23"/>
    </row>
    <row r="130" spans="2:15" s="3" customFormat="1" ht="12.75">
      <c r="B130" s="36"/>
      <c r="D130" s="22"/>
      <c r="J130" s="22"/>
      <c r="M130" s="62"/>
      <c r="N130" s="62"/>
      <c r="O130" s="23"/>
    </row>
    <row r="131" spans="2:15" s="3" customFormat="1" ht="12.75">
      <c r="B131" s="36"/>
      <c r="D131" s="22"/>
      <c r="J131" s="22"/>
      <c r="M131" s="62"/>
      <c r="N131" s="62"/>
      <c r="O131" s="23"/>
    </row>
    <row r="132" spans="2:15" s="3" customFormat="1" ht="12.75">
      <c r="B132" s="36"/>
      <c r="D132" s="22"/>
      <c r="J132" s="22"/>
      <c r="M132" s="62"/>
      <c r="N132" s="62"/>
      <c r="O132" s="23"/>
    </row>
    <row r="133" spans="2:15" s="3" customFormat="1" ht="12.75">
      <c r="B133" s="36"/>
      <c r="D133" s="22"/>
      <c r="J133" s="22"/>
      <c r="M133" s="62"/>
      <c r="N133" s="62"/>
      <c r="O133" s="23"/>
    </row>
    <row r="134" spans="2:15" s="3" customFormat="1" ht="12.75">
      <c r="B134" s="36"/>
      <c r="D134" s="22"/>
      <c r="J134" s="22"/>
      <c r="M134" s="62"/>
      <c r="N134" s="62"/>
      <c r="O134" s="23"/>
    </row>
    <row r="135" spans="2:15" s="3" customFormat="1" ht="12.75">
      <c r="B135" s="36"/>
      <c r="D135" s="22"/>
      <c r="J135" s="22"/>
      <c r="M135" s="62"/>
      <c r="N135" s="62"/>
      <c r="O135" s="23"/>
    </row>
    <row r="136" spans="2:15" s="3" customFormat="1" ht="12.75">
      <c r="B136" s="36"/>
      <c r="D136" s="22"/>
      <c r="J136" s="22"/>
      <c r="M136" s="62"/>
      <c r="N136" s="62"/>
      <c r="O136" s="23"/>
    </row>
    <row r="137" spans="2:15" s="3" customFormat="1" ht="12.75">
      <c r="B137" s="36"/>
      <c r="D137" s="22"/>
      <c r="J137" s="22"/>
      <c r="M137" s="62"/>
      <c r="N137" s="62"/>
      <c r="O137" s="23"/>
    </row>
    <row r="138" spans="2:15" s="3" customFormat="1" ht="12.75">
      <c r="B138" s="36"/>
      <c r="D138" s="22"/>
      <c r="J138" s="22"/>
      <c r="M138" s="62"/>
      <c r="N138" s="62"/>
      <c r="O138" s="23"/>
    </row>
    <row r="139" spans="2:15" s="3" customFormat="1" ht="12.75">
      <c r="B139" s="36"/>
      <c r="D139" s="22"/>
      <c r="J139" s="22"/>
      <c r="M139" s="62"/>
      <c r="N139" s="62"/>
      <c r="O139" s="23"/>
    </row>
    <row r="140" spans="2:15" s="3" customFormat="1" ht="12.75">
      <c r="B140" s="36"/>
      <c r="D140" s="22"/>
      <c r="J140" s="22"/>
      <c r="M140" s="62"/>
      <c r="N140" s="62"/>
      <c r="O140" s="23"/>
    </row>
    <row r="141" spans="2:15" s="3" customFormat="1" ht="12.75">
      <c r="B141" s="36"/>
      <c r="D141" s="22"/>
      <c r="J141" s="22"/>
      <c r="M141" s="62"/>
      <c r="N141" s="62"/>
      <c r="O141" s="23"/>
    </row>
    <row r="142" spans="2:15" s="3" customFormat="1" ht="12.75">
      <c r="B142" s="36"/>
      <c r="D142" s="22"/>
      <c r="J142" s="22"/>
      <c r="M142" s="62"/>
      <c r="N142" s="62"/>
      <c r="O142" s="23"/>
    </row>
    <row r="143" spans="2:15" s="3" customFormat="1" ht="12.75">
      <c r="B143" s="36"/>
      <c r="D143" s="22"/>
      <c r="J143" s="22"/>
      <c r="M143" s="62"/>
      <c r="N143" s="62"/>
      <c r="O143" s="23"/>
    </row>
    <row r="144" spans="2:15" s="3" customFormat="1" ht="12.75">
      <c r="B144" s="36"/>
      <c r="D144" s="22"/>
      <c r="J144" s="22"/>
      <c r="M144" s="62"/>
      <c r="N144" s="62"/>
      <c r="O144" s="23"/>
    </row>
    <row r="145" spans="2:15" s="3" customFormat="1" ht="12.75">
      <c r="B145" s="36"/>
      <c r="D145" s="22"/>
      <c r="J145" s="22"/>
      <c r="M145" s="62"/>
      <c r="N145" s="62"/>
      <c r="O145" s="23"/>
    </row>
    <row r="146" spans="2:15" s="3" customFormat="1" ht="12.75">
      <c r="B146" s="36"/>
      <c r="D146" s="22"/>
      <c r="J146" s="22"/>
      <c r="M146" s="62"/>
      <c r="N146" s="62"/>
      <c r="O146" s="23"/>
    </row>
    <row r="147" spans="2:15" s="3" customFormat="1" ht="12.75">
      <c r="B147" s="36"/>
      <c r="D147" s="22"/>
      <c r="J147" s="22"/>
      <c r="M147" s="62"/>
      <c r="N147" s="62"/>
      <c r="O147" s="23"/>
    </row>
    <row r="148" spans="2:15" s="3" customFormat="1" ht="12.75">
      <c r="B148" s="36"/>
      <c r="D148" s="22"/>
      <c r="J148" s="22"/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  <row r="465" spans="2:15" s="3" customFormat="1" ht="12.75">
      <c r="B465" s="36"/>
      <c r="D465" s="22"/>
      <c r="J465" s="22"/>
      <c r="M465" s="62"/>
      <c r="N465" s="62"/>
      <c r="O465" s="23"/>
    </row>
    <row r="466" spans="2:15" s="3" customFormat="1" ht="12.75">
      <c r="B466" s="36"/>
      <c r="D466" s="22"/>
      <c r="J466" s="22"/>
      <c r="M466" s="62"/>
      <c r="N466" s="62"/>
      <c r="O466" s="23"/>
    </row>
    <row r="467" spans="2:15" s="3" customFormat="1" ht="12.75">
      <c r="B467" s="36"/>
      <c r="D467" s="22"/>
      <c r="J467" s="22"/>
      <c r="M467" s="62"/>
      <c r="N467" s="62"/>
      <c r="O467" s="23"/>
    </row>
    <row r="468" spans="2:15" s="3" customFormat="1" ht="12.75">
      <c r="B468" s="36"/>
      <c r="D468" s="22"/>
      <c r="J468" s="22"/>
      <c r="M468" s="62"/>
      <c r="N468" s="62"/>
      <c r="O468" s="23"/>
    </row>
    <row r="469" spans="2:15" s="3" customFormat="1" ht="12.75">
      <c r="B469" s="36"/>
      <c r="D469" s="22"/>
      <c r="J469" s="22"/>
      <c r="M469" s="62"/>
      <c r="N469" s="62"/>
      <c r="O469" s="23"/>
    </row>
    <row r="470" spans="2:15" s="3" customFormat="1" ht="12.75">
      <c r="B470" s="36"/>
      <c r="D470" s="22"/>
      <c r="J470" s="22"/>
      <c r="M470" s="62"/>
      <c r="N470" s="62"/>
      <c r="O470" s="23"/>
    </row>
    <row r="471" spans="2:15" s="3" customFormat="1" ht="12.75">
      <c r="B471" s="36"/>
      <c r="D471" s="22"/>
      <c r="J471" s="22"/>
      <c r="M471" s="62"/>
      <c r="N471" s="62"/>
      <c r="O471" s="23"/>
    </row>
    <row r="472" spans="2:15" s="3" customFormat="1" ht="12.75">
      <c r="B472" s="36"/>
      <c r="D472" s="22"/>
      <c r="J472" s="22"/>
      <c r="M472" s="62"/>
      <c r="N472" s="62"/>
      <c r="O472" s="23"/>
    </row>
    <row r="473" spans="2:15" s="3" customFormat="1" ht="12.75">
      <c r="B473" s="36"/>
      <c r="D473" s="22"/>
      <c r="J473" s="22"/>
      <c r="M473" s="62"/>
      <c r="N473" s="62"/>
      <c r="O473" s="23"/>
    </row>
    <row r="474" spans="2:15" s="3" customFormat="1" ht="12.75">
      <c r="B474" s="36"/>
      <c r="D474" s="22"/>
      <c r="J474" s="22"/>
      <c r="M474" s="62"/>
      <c r="N474" s="62"/>
      <c r="O474" s="23"/>
    </row>
    <row r="475" spans="2:15" s="3" customFormat="1" ht="12.75">
      <c r="B475" s="36"/>
      <c r="D475" s="22"/>
      <c r="J475" s="22"/>
      <c r="M475" s="62"/>
      <c r="N475" s="62"/>
      <c r="O475" s="23"/>
    </row>
    <row r="476" spans="2:15" s="3" customFormat="1" ht="12.75">
      <c r="B476" s="36"/>
      <c r="D476" s="22"/>
      <c r="J476" s="22"/>
      <c r="M476" s="62"/>
      <c r="N476" s="62"/>
      <c r="O476" s="23"/>
    </row>
    <row r="477" spans="2:15" s="3" customFormat="1" ht="12.75">
      <c r="B477" s="36"/>
      <c r="D477" s="22"/>
      <c r="J477" s="22"/>
      <c r="M477" s="62"/>
      <c r="N477" s="62"/>
      <c r="O477" s="23"/>
    </row>
    <row r="478" spans="2:15" s="3" customFormat="1" ht="12.75">
      <c r="B478" s="36"/>
      <c r="D478" s="22"/>
      <c r="J478" s="22"/>
      <c r="M478" s="62"/>
      <c r="N478" s="62"/>
      <c r="O478" s="23"/>
    </row>
    <row r="479" spans="2:15" s="3" customFormat="1" ht="12.75">
      <c r="B479" s="36"/>
      <c r="D479" s="22"/>
      <c r="J479" s="22"/>
      <c r="M479" s="62"/>
      <c r="N479" s="62"/>
      <c r="O479" s="23"/>
    </row>
    <row r="480" spans="2:15" s="3" customFormat="1" ht="12.75">
      <c r="B480" s="36"/>
      <c r="D480" s="22"/>
      <c r="J480" s="22"/>
      <c r="M480" s="62"/>
      <c r="N480" s="62"/>
      <c r="O480" s="23"/>
    </row>
    <row r="481" spans="2:15" s="3" customFormat="1" ht="12.75">
      <c r="B481" s="36"/>
      <c r="D481" s="22"/>
      <c r="J481" s="22"/>
      <c r="M481" s="62"/>
      <c r="N481" s="62"/>
      <c r="O481" s="23"/>
    </row>
    <row r="482" spans="2:15" s="3" customFormat="1" ht="12.75">
      <c r="B482" s="36"/>
      <c r="D482" s="22"/>
      <c r="J482" s="22"/>
      <c r="M482" s="62"/>
      <c r="N482" s="62"/>
      <c r="O482" s="23"/>
    </row>
    <row r="483" spans="2:15" s="3" customFormat="1" ht="12.75">
      <c r="B483" s="36"/>
      <c r="D483" s="22"/>
      <c r="J483" s="22"/>
      <c r="M483" s="62"/>
      <c r="N483" s="62"/>
      <c r="O483" s="23"/>
    </row>
    <row r="484" spans="2:15" s="3" customFormat="1" ht="12.75">
      <c r="B484" s="36"/>
      <c r="D484" s="22"/>
      <c r="J484" s="22"/>
      <c r="M484" s="62"/>
      <c r="N484" s="62"/>
      <c r="O484" s="23"/>
    </row>
    <row r="485" spans="2:15" s="3" customFormat="1" ht="12.75">
      <c r="B485" s="36"/>
      <c r="D485" s="22"/>
      <c r="J485" s="22"/>
      <c r="M485" s="62"/>
      <c r="N485" s="62"/>
      <c r="O485" s="23"/>
    </row>
    <row r="486" spans="2:15" s="3" customFormat="1" ht="12.75">
      <c r="B486" s="36"/>
      <c r="D486" s="22"/>
      <c r="J486" s="22"/>
      <c r="M486" s="62"/>
      <c r="N486" s="62"/>
      <c r="O486" s="23"/>
    </row>
    <row r="487" spans="2:15" s="3" customFormat="1" ht="12.75">
      <c r="B487" s="36"/>
      <c r="D487" s="22"/>
      <c r="J487" s="22"/>
      <c r="M487" s="62"/>
      <c r="N487" s="62"/>
      <c r="O487" s="23"/>
    </row>
    <row r="488" spans="2:15" s="3" customFormat="1" ht="12.75">
      <c r="B488" s="36"/>
      <c r="D488" s="22"/>
      <c r="J488" s="22"/>
      <c r="M488" s="62"/>
      <c r="N488" s="62"/>
      <c r="O488" s="23"/>
    </row>
    <row r="489" spans="2:15" s="3" customFormat="1" ht="12.75">
      <c r="B489" s="36"/>
      <c r="D489" s="22"/>
      <c r="J489" s="22"/>
      <c r="M489" s="62"/>
      <c r="N489" s="62"/>
      <c r="O489" s="23"/>
    </row>
    <row r="490" spans="2:15" s="3" customFormat="1" ht="12.75">
      <c r="B490" s="36"/>
      <c r="D490" s="22"/>
      <c r="J490" s="22"/>
      <c r="M490" s="62"/>
      <c r="N490" s="62"/>
      <c r="O490" s="23"/>
    </row>
    <row r="491" spans="2:15" s="3" customFormat="1" ht="12.75">
      <c r="B491" s="36"/>
      <c r="D491" s="22"/>
      <c r="J491" s="22"/>
      <c r="M491" s="62"/>
      <c r="N491" s="62"/>
      <c r="O491" s="23"/>
    </row>
    <row r="492" spans="2:15" s="3" customFormat="1" ht="12.75">
      <c r="B492" s="36"/>
      <c r="D492" s="22"/>
      <c r="J492" s="22"/>
      <c r="M492" s="62"/>
      <c r="N492" s="62"/>
      <c r="O492" s="23"/>
    </row>
    <row r="493" spans="2:15" s="3" customFormat="1" ht="12.75">
      <c r="B493" s="36"/>
      <c r="D493" s="22"/>
      <c r="J493" s="22"/>
      <c r="M493" s="62"/>
      <c r="N493" s="62"/>
      <c r="O493" s="23"/>
    </row>
    <row r="494" spans="2:15" s="3" customFormat="1" ht="12.75">
      <c r="B494" s="36"/>
      <c r="D494" s="22"/>
      <c r="J494" s="22"/>
      <c r="M494" s="62"/>
      <c r="N494" s="62"/>
      <c r="O494" s="23"/>
    </row>
    <row r="495" spans="2:15" s="3" customFormat="1" ht="12.75">
      <c r="B495" s="36"/>
      <c r="D495" s="22"/>
      <c r="J495" s="22"/>
      <c r="M495" s="62"/>
      <c r="N495" s="62"/>
      <c r="O495" s="23"/>
    </row>
    <row r="496" spans="2:15" s="3" customFormat="1" ht="12.75">
      <c r="B496" s="36"/>
      <c r="D496" s="22"/>
      <c r="J496" s="22"/>
      <c r="M496" s="62"/>
      <c r="N496" s="62"/>
      <c r="O496" s="23"/>
    </row>
    <row r="497" spans="2:15" s="3" customFormat="1" ht="12.75">
      <c r="B497" s="36"/>
      <c r="D497" s="22"/>
      <c r="J497" s="22"/>
      <c r="M497" s="62"/>
      <c r="N497" s="62"/>
      <c r="O497" s="23"/>
    </row>
    <row r="498" spans="2:15" s="3" customFormat="1" ht="12.75">
      <c r="B498" s="36"/>
      <c r="D498" s="22"/>
      <c r="J498" s="22"/>
      <c r="M498" s="62"/>
      <c r="N498" s="62"/>
      <c r="O498" s="23"/>
    </row>
    <row r="499" spans="2:15" s="3" customFormat="1" ht="12.75">
      <c r="B499" s="36"/>
      <c r="D499" s="22"/>
      <c r="J499" s="22"/>
      <c r="M499" s="62"/>
      <c r="N499" s="62"/>
      <c r="O499" s="23"/>
    </row>
    <row r="500" spans="2:15" s="3" customFormat="1" ht="12.75">
      <c r="B500" s="36"/>
      <c r="D500" s="22"/>
      <c r="J500" s="22"/>
      <c r="M500" s="62"/>
      <c r="N500" s="62"/>
      <c r="O500" s="23"/>
    </row>
    <row r="501" spans="2:15" s="3" customFormat="1" ht="12.75">
      <c r="B501" s="36"/>
      <c r="D501" s="22"/>
      <c r="J501" s="22"/>
      <c r="M501" s="62"/>
      <c r="N501" s="62"/>
      <c r="O501" s="23"/>
    </row>
    <row r="502" spans="2:15" s="3" customFormat="1" ht="12.75">
      <c r="B502" s="36"/>
      <c r="D502" s="22"/>
      <c r="J502" s="22"/>
      <c r="M502" s="62"/>
      <c r="N502" s="62"/>
      <c r="O502" s="23"/>
    </row>
    <row r="503" spans="2:15" s="3" customFormat="1" ht="12.75">
      <c r="B503" s="36"/>
      <c r="D503" s="22"/>
      <c r="J503" s="22"/>
      <c r="M503" s="62"/>
      <c r="N503" s="62"/>
      <c r="O503" s="23"/>
    </row>
    <row r="504" spans="2:15" s="3" customFormat="1" ht="12.75">
      <c r="B504" s="36"/>
      <c r="D504" s="22"/>
      <c r="J504" s="22"/>
      <c r="M504" s="62"/>
      <c r="N504" s="62"/>
      <c r="O504" s="23"/>
    </row>
    <row r="505" spans="2:15" s="3" customFormat="1" ht="12.75">
      <c r="B505" s="36"/>
      <c r="D505" s="22"/>
      <c r="J505" s="22"/>
      <c r="M505" s="62"/>
      <c r="N505" s="62"/>
      <c r="O505" s="23"/>
    </row>
    <row r="506" spans="2:15" s="3" customFormat="1" ht="12.75">
      <c r="B506" s="36"/>
      <c r="D506" s="22"/>
      <c r="J506" s="22"/>
      <c r="M506" s="62"/>
      <c r="N506" s="62"/>
      <c r="O506" s="23"/>
    </row>
    <row r="507" spans="2:15" s="3" customFormat="1" ht="12.75">
      <c r="B507" s="36"/>
      <c r="D507" s="22"/>
      <c r="J507" s="22"/>
      <c r="M507" s="62"/>
      <c r="N507" s="62"/>
      <c r="O507" s="23"/>
    </row>
    <row r="508" spans="2:15" s="3" customFormat="1" ht="12.75">
      <c r="B508" s="36"/>
      <c r="D508" s="22"/>
      <c r="J508" s="22"/>
      <c r="M508" s="62"/>
      <c r="N508" s="62"/>
      <c r="O508" s="23"/>
    </row>
    <row r="509" spans="2:15" s="3" customFormat="1" ht="12.75">
      <c r="B509" s="36"/>
      <c r="D509" s="22"/>
      <c r="J509" s="22"/>
      <c r="M509" s="62"/>
      <c r="N509" s="62"/>
      <c r="O509" s="23"/>
    </row>
    <row r="510" spans="2:15" s="3" customFormat="1" ht="12.75">
      <c r="B510" s="36"/>
      <c r="D510" s="22"/>
      <c r="J510" s="22"/>
      <c r="M510" s="62"/>
      <c r="N510" s="62"/>
      <c r="O510" s="23"/>
    </row>
    <row r="511" spans="2:15" s="3" customFormat="1" ht="12.75">
      <c r="B511" s="36"/>
      <c r="D511" s="22"/>
      <c r="J511" s="22"/>
      <c r="M511" s="62"/>
      <c r="N511" s="62"/>
      <c r="O511" s="23"/>
    </row>
    <row r="512" spans="2:15" s="3" customFormat="1" ht="12.75">
      <c r="B512" s="36"/>
      <c r="D512" s="22"/>
      <c r="J512" s="22"/>
      <c r="M512" s="62"/>
      <c r="N512" s="62"/>
      <c r="O512" s="23"/>
    </row>
    <row r="513" spans="2:15" s="3" customFormat="1" ht="12.75">
      <c r="B513" s="36"/>
      <c r="D513" s="22"/>
      <c r="J513" s="22"/>
      <c r="M513" s="62"/>
      <c r="N513" s="62"/>
      <c r="O513" s="23"/>
    </row>
    <row r="514" spans="2:15" s="3" customFormat="1" ht="12.75">
      <c r="B514" s="36"/>
      <c r="D514" s="22"/>
      <c r="J514" s="22"/>
      <c r="M514" s="62"/>
      <c r="N514" s="62"/>
      <c r="O514" s="23"/>
    </row>
    <row r="515" spans="2:15" s="3" customFormat="1" ht="12.75">
      <c r="B515" s="36"/>
      <c r="D515" s="22"/>
      <c r="J515" s="22"/>
      <c r="M515" s="62"/>
      <c r="N515" s="62"/>
      <c r="O515" s="23"/>
    </row>
    <row r="516" spans="2:15" s="3" customFormat="1" ht="12.75">
      <c r="B516" s="36"/>
      <c r="D516" s="22"/>
      <c r="J516" s="22"/>
      <c r="M516" s="62"/>
      <c r="N516" s="62"/>
      <c r="O516" s="23"/>
    </row>
    <row r="517" spans="2:15" s="3" customFormat="1" ht="12.75">
      <c r="B517" s="36"/>
      <c r="D517" s="22"/>
      <c r="J517" s="22"/>
      <c r="M517" s="62"/>
      <c r="N517" s="62"/>
      <c r="O517" s="23"/>
    </row>
    <row r="518" spans="2:15" s="3" customFormat="1" ht="12.75">
      <c r="B518" s="36"/>
      <c r="D518" s="22"/>
      <c r="J518" s="22"/>
      <c r="M518" s="62"/>
      <c r="N518" s="62"/>
      <c r="O518" s="23"/>
    </row>
    <row r="519" spans="2:15" s="3" customFormat="1" ht="12.75">
      <c r="B519" s="36"/>
      <c r="D519" s="22"/>
      <c r="J519" s="22"/>
      <c r="M519" s="62"/>
      <c r="N519" s="62"/>
      <c r="O519" s="23"/>
    </row>
    <row r="520" spans="2:15" s="3" customFormat="1" ht="12.75">
      <c r="B520" s="36"/>
      <c r="D520" s="22"/>
      <c r="J520" s="22"/>
      <c r="M520" s="62"/>
      <c r="N520" s="62"/>
      <c r="O520" s="23"/>
    </row>
    <row r="521" spans="2:15" s="3" customFormat="1" ht="12.75">
      <c r="B521" s="36"/>
      <c r="D521" s="22"/>
      <c r="J521" s="22"/>
      <c r="M521" s="62"/>
      <c r="N521" s="62"/>
      <c r="O521" s="23"/>
    </row>
    <row r="522" spans="2:15" s="3" customFormat="1" ht="12.75">
      <c r="B522" s="36"/>
      <c r="D522" s="22"/>
      <c r="J522" s="22"/>
      <c r="M522" s="62"/>
      <c r="N522" s="62"/>
      <c r="O522" s="23"/>
    </row>
    <row r="523" spans="2:15" s="3" customFormat="1" ht="12.75">
      <c r="B523" s="36"/>
      <c r="D523" s="22"/>
      <c r="J523" s="22"/>
      <c r="M523" s="62"/>
      <c r="N523" s="62"/>
      <c r="O523" s="23"/>
    </row>
    <row r="524" spans="2:15" s="3" customFormat="1" ht="12.75">
      <c r="B524" s="36"/>
      <c r="D524" s="22"/>
      <c r="J524" s="22"/>
      <c r="M524" s="62"/>
      <c r="N524" s="62"/>
      <c r="O524" s="23"/>
    </row>
    <row r="525" spans="2:15" s="3" customFormat="1" ht="12.75">
      <c r="B525" s="36"/>
      <c r="D525" s="22"/>
      <c r="J525" s="22"/>
      <c r="M525" s="62"/>
      <c r="N525" s="62"/>
      <c r="O525" s="23"/>
    </row>
    <row r="526" spans="2:15" s="3" customFormat="1" ht="12.75">
      <c r="B526" s="36"/>
      <c r="D526" s="22"/>
      <c r="J526" s="22"/>
      <c r="M526" s="62"/>
      <c r="N526" s="62"/>
      <c r="O526" s="23"/>
    </row>
    <row r="527" spans="2:15" s="3" customFormat="1" ht="12.75">
      <c r="B527" s="36"/>
      <c r="D527" s="22"/>
      <c r="J527" s="22"/>
      <c r="M527" s="62"/>
      <c r="N527" s="62"/>
      <c r="O527" s="23"/>
    </row>
    <row r="528" spans="2:15" s="3" customFormat="1" ht="12.75">
      <c r="B528" s="36"/>
      <c r="D528" s="22"/>
      <c r="J528" s="22"/>
      <c r="M528" s="62"/>
      <c r="N528" s="62"/>
      <c r="O528" s="23"/>
    </row>
    <row r="529" spans="2:15" s="3" customFormat="1" ht="12.75">
      <c r="B529" s="36"/>
      <c r="D529" s="22"/>
      <c r="J529" s="22"/>
      <c r="M529" s="62"/>
      <c r="N529" s="62"/>
      <c r="O529" s="23"/>
    </row>
    <row r="530" spans="2:15" s="3" customFormat="1" ht="12.75">
      <c r="B530" s="36"/>
      <c r="D530" s="22"/>
      <c r="J530" s="22"/>
      <c r="M530" s="62"/>
      <c r="N530" s="62"/>
      <c r="O530" s="23"/>
    </row>
    <row r="531" spans="2:15" s="3" customFormat="1" ht="12.75">
      <c r="B531" s="36"/>
      <c r="D531" s="22"/>
      <c r="J531" s="22"/>
      <c r="M531" s="62"/>
      <c r="N531" s="62"/>
      <c r="O531" s="23"/>
    </row>
    <row r="532" spans="2:15" s="3" customFormat="1" ht="12.75">
      <c r="B532" s="36"/>
      <c r="D532" s="22"/>
      <c r="J532" s="22"/>
      <c r="M532" s="62"/>
      <c r="N532" s="62"/>
      <c r="O532" s="23"/>
    </row>
    <row r="533" spans="2:15" s="3" customFormat="1" ht="12.75">
      <c r="B533" s="36"/>
      <c r="D533" s="22"/>
      <c r="J533" s="22"/>
      <c r="M533" s="62"/>
      <c r="N533" s="62"/>
      <c r="O533" s="23"/>
    </row>
    <row r="534" spans="2:15" s="3" customFormat="1" ht="12.75">
      <c r="B534" s="36"/>
      <c r="D534" s="22"/>
      <c r="J534" s="22"/>
      <c r="M534" s="62"/>
      <c r="N534" s="62"/>
      <c r="O534" s="23"/>
    </row>
    <row r="535" spans="2:15" s="3" customFormat="1" ht="12.75">
      <c r="B535" s="36"/>
      <c r="D535" s="22"/>
      <c r="J535" s="22"/>
      <c r="M535" s="62"/>
      <c r="N535" s="62"/>
      <c r="O535" s="23"/>
    </row>
    <row r="536" spans="2:15" s="3" customFormat="1" ht="12.75">
      <c r="B536" s="36"/>
      <c r="D536" s="22"/>
      <c r="J536" s="22"/>
      <c r="M536" s="62"/>
      <c r="N536" s="62"/>
      <c r="O536" s="23"/>
    </row>
    <row r="537" spans="2:15" s="3" customFormat="1" ht="12.75">
      <c r="B537" s="36"/>
      <c r="D537" s="22"/>
      <c r="J537" s="22"/>
      <c r="M537" s="62"/>
      <c r="N537" s="62"/>
      <c r="O537" s="23"/>
    </row>
    <row r="538" spans="2:15" s="3" customFormat="1" ht="12.75">
      <c r="B538" s="36"/>
      <c r="D538" s="22"/>
      <c r="J538" s="22"/>
      <c r="M538" s="62"/>
      <c r="N538" s="62"/>
      <c r="O538" s="23"/>
    </row>
    <row r="539" spans="2:15" s="3" customFormat="1" ht="12.75">
      <c r="B539" s="36"/>
      <c r="D539" s="22"/>
      <c r="J539" s="22"/>
      <c r="M539" s="62"/>
      <c r="N539" s="62"/>
      <c r="O539" s="23"/>
    </row>
    <row r="540" spans="2:15" s="3" customFormat="1" ht="12.75">
      <c r="B540" s="36"/>
      <c r="D540" s="22"/>
      <c r="J540" s="22"/>
      <c r="M540" s="62"/>
      <c r="N540" s="62"/>
      <c r="O540" s="23"/>
    </row>
    <row r="541" spans="2:15" s="3" customFormat="1" ht="12.75">
      <c r="B541" s="36"/>
      <c r="D541" s="22"/>
      <c r="J541" s="22"/>
      <c r="M541" s="62"/>
      <c r="N541" s="62"/>
      <c r="O541" s="23"/>
    </row>
    <row r="542" spans="2:15" s="3" customFormat="1" ht="12.75">
      <c r="B542" s="36"/>
      <c r="D542" s="22"/>
      <c r="J542" s="22"/>
      <c r="M542" s="62"/>
      <c r="N542" s="62"/>
      <c r="O542" s="23"/>
    </row>
    <row r="543" spans="2:15" s="3" customFormat="1" ht="12.75">
      <c r="B543" s="36"/>
      <c r="D543" s="22"/>
      <c r="J543" s="22"/>
      <c r="M543" s="62"/>
      <c r="N543" s="62"/>
      <c r="O543" s="23"/>
    </row>
    <row r="544" spans="2:15" s="3" customFormat="1" ht="12.75">
      <c r="B544" s="36"/>
      <c r="D544" s="22"/>
      <c r="J544" s="22"/>
      <c r="M544" s="62"/>
      <c r="N544" s="62"/>
      <c r="O544" s="23"/>
    </row>
    <row r="545" spans="2:15" s="3" customFormat="1" ht="12.75">
      <c r="B545" s="36"/>
      <c r="D545" s="22"/>
      <c r="J545" s="22"/>
      <c r="M545" s="62"/>
      <c r="N545" s="62"/>
      <c r="O545" s="23"/>
    </row>
    <row r="546" spans="2:15" s="3" customFormat="1" ht="12.75">
      <c r="B546" s="36"/>
      <c r="D546" s="22"/>
      <c r="J546" s="22"/>
      <c r="M546" s="62"/>
      <c r="N546" s="62"/>
      <c r="O546" s="23"/>
    </row>
    <row r="547" spans="2:15" s="3" customFormat="1" ht="12.75">
      <c r="B547" s="36"/>
      <c r="D547" s="22"/>
      <c r="J547" s="22"/>
      <c r="M547" s="62"/>
      <c r="N547" s="62"/>
      <c r="O547" s="23"/>
    </row>
    <row r="548" spans="2:15" s="3" customFormat="1" ht="12.75">
      <c r="B548" s="36"/>
      <c r="D548" s="22"/>
      <c r="J548" s="22"/>
      <c r="M548" s="62"/>
      <c r="N548" s="62"/>
      <c r="O548" s="23"/>
    </row>
    <row r="549" spans="2:15" s="3" customFormat="1" ht="12.75">
      <c r="B549" s="36"/>
      <c r="D549" s="22"/>
      <c r="J549" s="22"/>
      <c r="M549" s="62"/>
      <c r="N549" s="62"/>
      <c r="O549" s="23"/>
    </row>
    <row r="550" spans="2:15" s="3" customFormat="1" ht="12.75">
      <c r="B550" s="36"/>
      <c r="D550" s="22"/>
      <c r="J550" s="22"/>
      <c r="M550" s="62"/>
      <c r="N550" s="62"/>
      <c r="O550" s="23"/>
    </row>
    <row r="551" spans="2:15" s="3" customFormat="1" ht="12.75">
      <c r="B551" s="36"/>
      <c r="D551" s="22"/>
      <c r="J551" s="22"/>
      <c r="M551" s="62"/>
      <c r="N551" s="62"/>
      <c r="O551" s="23"/>
    </row>
    <row r="552" spans="2:15" s="3" customFormat="1" ht="12.75">
      <c r="B552" s="36"/>
      <c r="D552" s="22"/>
      <c r="J552" s="22"/>
      <c r="M552" s="62"/>
      <c r="N552" s="62"/>
      <c r="O552" s="23"/>
    </row>
    <row r="553" spans="2:15" s="3" customFormat="1" ht="12.75">
      <c r="B553" s="36"/>
      <c r="D553" s="22"/>
      <c r="J553" s="22"/>
      <c r="M553" s="62"/>
      <c r="N553" s="62"/>
      <c r="O553" s="23"/>
    </row>
    <row r="554" spans="2:15" s="3" customFormat="1" ht="12.75">
      <c r="B554" s="36"/>
      <c r="D554" s="22"/>
      <c r="J554" s="22"/>
      <c r="M554" s="62"/>
      <c r="N554" s="62"/>
      <c r="O554" s="23"/>
    </row>
    <row r="555" spans="2:15" s="3" customFormat="1" ht="12.75">
      <c r="B555" s="36"/>
      <c r="D555" s="22"/>
      <c r="J555" s="22"/>
      <c r="M555" s="62"/>
      <c r="N555" s="62"/>
      <c r="O555" s="23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 horizontalCentered="1"/>
  <pageMargins left="0.22" right="0.49" top="0.62" bottom="0.49" header="0.31" footer="0.21"/>
  <pageSetup firstPageNumber="1" useFirstPageNumber="1" fitToHeight="1" fitToWidth="1" orientation="portrait" paperSize="9" scale="7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48"/>
  <sheetViews>
    <sheetView zoomScalePageLayoutView="0" workbookViewId="0" topLeftCell="A1">
      <pane xSplit="15" ySplit="1" topLeftCell="P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A19" sqref="A19:CC19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10.851562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8515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bestFit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140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7109375" style="0" hidden="1" customWidth="1"/>
    <col min="30" max="30" width="4.00390625" style="0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2.140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140625" style="0" hidden="1" customWidth="1"/>
    <col min="59" max="59" width="4.140625" style="0" hidden="1" customWidth="1"/>
    <col min="60" max="60" width="3.14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14062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3.140625" style="0" bestFit="1" customWidth="1"/>
    <col min="76" max="76" width="2.140625" style="0" hidden="1" customWidth="1"/>
    <col min="77" max="77" width="4.140625" style="0" hidden="1" customWidth="1"/>
    <col min="78" max="78" width="3.140625" style="0" bestFit="1" customWidth="1"/>
    <col min="79" max="79" width="2.140625" style="0" hidden="1" customWidth="1"/>
    <col min="80" max="80" width="4.140625" style="0" hidden="1" customWidth="1"/>
    <col min="81" max="81" width="3.140625" style="0" bestFit="1" customWidth="1"/>
  </cols>
  <sheetData>
    <row r="1" spans="1:81" s="9" customFormat="1" ht="105" customHeight="1">
      <c r="A1" s="138" t="s">
        <v>55</v>
      </c>
      <c r="B1" s="138"/>
      <c r="C1" s="138"/>
      <c r="D1" s="138"/>
      <c r="E1" s="139"/>
      <c r="F1" s="18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19" t="s">
        <v>56</v>
      </c>
      <c r="M1" s="19" t="s">
        <v>57</v>
      </c>
      <c r="N1" s="19" t="s">
        <v>58</v>
      </c>
      <c r="O1" s="21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7" t="s">
        <v>918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3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 t="s">
        <v>59</v>
      </c>
      <c r="I2" s="44" t="s">
        <v>59</v>
      </c>
      <c r="J2" s="42" t="s">
        <v>33</v>
      </c>
      <c r="K2" s="42" t="s">
        <v>34</v>
      </c>
      <c r="L2" s="42"/>
      <c r="M2" s="61"/>
      <c r="N2" s="61"/>
      <c r="O2" s="38"/>
      <c r="P2" s="67" t="s">
        <v>35</v>
      </c>
      <c r="Q2" s="67" t="s">
        <v>36</v>
      </c>
      <c r="R2" s="67" t="s">
        <v>37</v>
      </c>
      <c r="S2" s="67" t="s">
        <v>35</v>
      </c>
      <c r="T2" s="67" t="s">
        <v>36</v>
      </c>
      <c r="U2" s="67" t="s">
        <v>37</v>
      </c>
      <c r="V2" s="67" t="s">
        <v>35</v>
      </c>
      <c r="W2" s="67" t="s">
        <v>36</v>
      </c>
      <c r="X2" s="67" t="s">
        <v>37</v>
      </c>
      <c r="Y2" s="77" t="s">
        <v>35</v>
      </c>
      <c r="Z2" s="77" t="s">
        <v>36</v>
      </c>
      <c r="AA2" s="7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24" s="17" customFormat="1" ht="12.75">
      <c r="A3" s="50"/>
      <c r="B3" s="51"/>
      <c r="C3" s="52"/>
      <c r="D3" s="96"/>
      <c r="E3" s="53"/>
      <c r="F3" s="91">
        <f aca="true" t="shared" si="0" ref="F3:F18">K3+L3+M3+N3</f>
        <v>0</v>
      </c>
      <c r="G3" s="54"/>
      <c r="H3" s="55"/>
      <c r="I3" s="56"/>
      <c r="J3" s="92">
        <f aca="true" t="shared" si="1" ref="J3:J18">P3+S3+V3+Y3+AB3+AE3+AH3+AK3+AN3+AQ3+AT3+AW3+AZ3+BC3+BF3+BI3+BL3+BO3+BR3+BU3+BX3+CA3</f>
        <v>0</v>
      </c>
      <c r="K3" s="69">
        <f aca="true" t="shared" si="2" ref="K3:K18">R3+U3+X3+AA3+AD3+AG3+AJ3+AM3+AP3+AS3+AV3+AY3+BB3+BE3+BH3+BK3+BN3+BQ3+BT3+BW3+BZ3+CC3</f>
        <v>0</v>
      </c>
      <c r="L3" s="69"/>
      <c r="M3" s="93"/>
      <c r="N3" s="93"/>
      <c r="O3" s="38" t="str">
        <f aca="true" t="shared" si="3" ref="O3:O18">IF(COUNTIF(assolute,C3)&gt;1,"x"," ")</f>
        <v> </v>
      </c>
      <c r="P3" s="50"/>
      <c r="Q3" s="50"/>
      <c r="R3" s="50"/>
      <c r="S3" s="50"/>
      <c r="T3" s="50"/>
      <c r="U3" s="50"/>
      <c r="V3" s="50"/>
      <c r="W3" s="50"/>
      <c r="X3" s="50"/>
    </row>
    <row r="4" spans="1:81" s="3" customFormat="1" ht="12.75">
      <c r="A4" s="89">
        <v>1</v>
      </c>
      <c r="B4" s="90" t="s">
        <v>259</v>
      </c>
      <c r="C4" s="90" t="s">
        <v>260</v>
      </c>
      <c r="D4" s="89" t="s">
        <v>261</v>
      </c>
      <c r="E4" s="90" t="s">
        <v>262</v>
      </c>
      <c r="F4" s="64">
        <f t="shared" si="0"/>
        <v>593</v>
      </c>
      <c r="G4" s="2"/>
      <c r="H4" s="33">
        <f>K4-BN4</f>
        <v>492</v>
      </c>
      <c r="I4" s="5"/>
      <c r="J4" s="35">
        <f t="shared" si="1"/>
        <v>17</v>
      </c>
      <c r="K4" s="26">
        <f t="shared" si="2"/>
        <v>518</v>
      </c>
      <c r="L4" s="26"/>
      <c r="M4" s="66">
        <v>25</v>
      </c>
      <c r="N4" s="66">
        <v>50</v>
      </c>
      <c r="O4" s="65" t="str">
        <f t="shared" si="3"/>
        <v> </v>
      </c>
      <c r="P4" s="89" t="s">
        <v>42</v>
      </c>
      <c r="Q4" s="89" t="s">
        <v>53</v>
      </c>
      <c r="R4" s="89" t="s">
        <v>66</v>
      </c>
      <c r="S4" s="89" t="s">
        <v>42</v>
      </c>
      <c r="T4" s="89" t="s">
        <v>53</v>
      </c>
      <c r="U4" s="89" t="s">
        <v>263</v>
      </c>
      <c r="V4" s="1"/>
      <c r="W4" s="1"/>
      <c r="X4" s="1"/>
      <c r="Y4" s="89" t="s">
        <v>42</v>
      </c>
      <c r="Z4" s="89" t="s">
        <v>70</v>
      </c>
      <c r="AA4" s="89" t="s">
        <v>91</v>
      </c>
      <c r="AB4" s="89" t="s">
        <v>42</v>
      </c>
      <c r="AC4" s="89" t="s">
        <v>53</v>
      </c>
      <c r="AD4" s="89">
        <v>37</v>
      </c>
      <c r="AE4" s="89" t="s">
        <v>42</v>
      </c>
      <c r="AF4" s="89" t="s">
        <v>42</v>
      </c>
      <c r="AG4" s="122" t="s">
        <v>91</v>
      </c>
      <c r="AH4" s="89" t="s">
        <v>42</v>
      </c>
      <c r="AI4" s="89" t="s">
        <v>53</v>
      </c>
      <c r="AJ4" s="89">
        <v>31</v>
      </c>
      <c r="AK4" s="89" t="s">
        <v>42</v>
      </c>
      <c r="AL4" s="89" t="s">
        <v>42</v>
      </c>
      <c r="AM4" s="89" t="s">
        <v>91</v>
      </c>
      <c r="AN4" s="5"/>
      <c r="AO4" s="5"/>
      <c r="AP4" s="5"/>
      <c r="AQ4" s="89" t="s">
        <v>42</v>
      </c>
      <c r="AR4" s="89" t="s">
        <v>70</v>
      </c>
      <c r="AS4" s="89" t="s">
        <v>66</v>
      </c>
      <c r="AT4" s="89" t="s">
        <v>42</v>
      </c>
      <c r="AU4" s="89" t="s">
        <v>42</v>
      </c>
      <c r="AV4" s="89" t="s">
        <v>91</v>
      </c>
      <c r="AW4" s="89" t="s">
        <v>42</v>
      </c>
      <c r="AX4" s="89" t="s">
        <v>53</v>
      </c>
      <c r="AY4" s="89" t="s">
        <v>66</v>
      </c>
      <c r="AZ4" s="89" t="s">
        <v>42</v>
      </c>
      <c r="BA4" s="89" t="s">
        <v>53</v>
      </c>
      <c r="BB4" s="89" t="s">
        <v>66</v>
      </c>
      <c r="BC4" s="1"/>
      <c r="BD4" s="1"/>
      <c r="BE4" s="1"/>
      <c r="BF4" s="89" t="s">
        <v>42</v>
      </c>
      <c r="BG4" s="89" t="s">
        <v>70</v>
      </c>
      <c r="BH4" s="89" t="s">
        <v>71</v>
      </c>
      <c r="BI4" s="89" t="s">
        <v>42</v>
      </c>
      <c r="BJ4" s="89" t="s">
        <v>42</v>
      </c>
      <c r="BK4" s="89" t="s">
        <v>91</v>
      </c>
      <c r="BL4" s="89" t="s">
        <v>42</v>
      </c>
      <c r="BM4" s="89" t="s">
        <v>64</v>
      </c>
      <c r="BN4" s="120" t="s">
        <v>65</v>
      </c>
      <c r="BO4" s="89" t="s">
        <v>42</v>
      </c>
      <c r="BP4" s="89" t="s">
        <v>42</v>
      </c>
      <c r="BQ4" s="89" t="s">
        <v>91</v>
      </c>
      <c r="BR4" s="1"/>
      <c r="BS4" s="1"/>
      <c r="BT4" s="1"/>
      <c r="BU4" s="89" t="s">
        <v>42</v>
      </c>
      <c r="BV4" s="89" t="s">
        <v>70</v>
      </c>
      <c r="BW4" s="89" t="s">
        <v>71</v>
      </c>
      <c r="BX4" s="1"/>
      <c r="BY4" s="1"/>
      <c r="BZ4" s="1"/>
      <c r="CA4" s="89" t="s">
        <v>42</v>
      </c>
      <c r="CB4" s="89" t="s">
        <v>42</v>
      </c>
      <c r="CC4" s="89" t="s">
        <v>91</v>
      </c>
    </row>
    <row r="5" spans="1:81" s="27" customFormat="1" ht="12.75">
      <c r="A5" s="89">
        <v>2</v>
      </c>
      <c r="B5" s="90" t="s">
        <v>259</v>
      </c>
      <c r="C5" s="90" t="s">
        <v>264</v>
      </c>
      <c r="D5" s="89" t="s">
        <v>261</v>
      </c>
      <c r="E5" s="90" t="s">
        <v>265</v>
      </c>
      <c r="F5" s="64">
        <f t="shared" si="0"/>
        <v>578</v>
      </c>
      <c r="G5" s="2"/>
      <c r="H5" s="33">
        <f>K5-R5-AJ5-AM5-BN5-BW5</f>
        <v>413</v>
      </c>
      <c r="I5" s="5"/>
      <c r="J5" s="35">
        <f t="shared" si="1"/>
        <v>21</v>
      </c>
      <c r="K5" s="26">
        <f t="shared" si="2"/>
        <v>528</v>
      </c>
      <c r="L5" s="26"/>
      <c r="M5" s="66">
        <v>25</v>
      </c>
      <c r="N5" s="66">
        <v>25</v>
      </c>
      <c r="O5" s="65" t="str">
        <f t="shared" si="3"/>
        <v> </v>
      </c>
      <c r="P5" s="89" t="s">
        <v>42</v>
      </c>
      <c r="Q5" s="89" t="s">
        <v>67</v>
      </c>
      <c r="R5" s="120">
        <v>23</v>
      </c>
      <c r="S5" s="89" t="s">
        <v>42</v>
      </c>
      <c r="T5" s="89" t="s">
        <v>108</v>
      </c>
      <c r="U5" s="89" t="s">
        <v>66</v>
      </c>
      <c r="V5" s="89" t="s">
        <v>42</v>
      </c>
      <c r="W5" s="89" t="s">
        <v>74</v>
      </c>
      <c r="X5" s="89" t="s">
        <v>75</v>
      </c>
      <c r="Y5" s="1"/>
      <c r="Z5" s="1"/>
      <c r="AA5" s="1"/>
      <c r="AB5" s="89" t="s">
        <v>42</v>
      </c>
      <c r="AC5" s="89" t="s">
        <v>76</v>
      </c>
      <c r="AD5" s="89" t="s">
        <v>91</v>
      </c>
      <c r="AE5" s="89" t="s">
        <v>42</v>
      </c>
      <c r="AF5" s="89" t="s">
        <v>67</v>
      </c>
      <c r="AG5" s="122" t="s">
        <v>68</v>
      </c>
      <c r="AH5" s="89" t="s">
        <v>42</v>
      </c>
      <c r="AI5" s="89">
        <v>10</v>
      </c>
      <c r="AJ5" s="120">
        <v>23</v>
      </c>
      <c r="AK5" s="120" t="s">
        <v>42</v>
      </c>
      <c r="AL5" s="120" t="s">
        <v>82</v>
      </c>
      <c r="AM5" s="120" t="s">
        <v>83</v>
      </c>
      <c r="AN5" s="89" t="s">
        <v>42</v>
      </c>
      <c r="AO5" s="89" t="s">
        <v>72</v>
      </c>
      <c r="AP5" s="89" t="s">
        <v>69</v>
      </c>
      <c r="AQ5" s="89" t="s">
        <v>42</v>
      </c>
      <c r="AR5" s="89" t="s">
        <v>74</v>
      </c>
      <c r="AS5" s="89" t="s">
        <v>68</v>
      </c>
      <c r="AT5" s="89" t="s">
        <v>42</v>
      </c>
      <c r="AU5" s="89" t="s">
        <v>64</v>
      </c>
      <c r="AV5" s="89" t="s">
        <v>65</v>
      </c>
      <c r="AW5" s="89" t="s">
        <v>42</v>
      </c>
      <c r="AX5" s="89" t="s">
        <v>64</v>
      </c>
      <c r="AY5" s="89" t="s">
        <v>65</v>
      </c>
      <c r="AZ5" s="89" t="s">
        <v>42</v>
      </c>
      <c r="BA5" s="89" t="s">
        <v>74</v>
      </c>
      <c r="BB5" s="89" t="s">
        <v>75</v>
      </c>
      <c r="BC5" s="89" t="s">
        <v>42</v>
      </c>
      <c r="BD5" s="89" t="s">
        <v>64</v>
      </c>
      <c r="BE5" s="89" t="s">
        <v>65</v>
      </c>
      <c r="BF5" s="89" t="s">
        <v>42</v>
      </c>
      <c r="BG5" s="89" t="s">
        <v>74</v>
      </c>
      <c r="BH5" s="89" t="s">
        <v>75</v>
      </c>
      <c r="BI5" s="89" t="s">
        <v>42</v>
      </c>
      <c r="BJ5" s="89" t="s">
        <v>74</v>
      </c>
      <c r="BK5" s="89" t="s">
        <v>75</v>
      </c>
      <c r="BL5" s="89" t="s">
        <v>42</v>
      </c>
      <c r="BM5" s="89" t="s">
        <v>82</v>
      </c>
      <c r="BN5" s="120" t="s">
        <v>83</v>
      </c>
      <c r="BO5" s="89" t="s">
        <v>42</v>
      </c>
      <c r="BP5" s="89" t="s">
        <v>64</v>
      </c>
      <c r="BQ5" s="89" t="s">
        <v>65</v>
      </c>
      <c r="BR5" s="89" t="s">
        <v>42</v>
      </c>
      <c r="BS5" s="89" t="s">
        <v>67</v>
      </c>
      <c r="BT5" s="89" t="s">
        <v>68</v>
      </c>
      <c r="BU5" s="89" t="s">
        <v>42</v>
      </c>
      <c r="BV5" s="89" t="s">
        <v>82</v>
      </c>
      <c r="BW5" s="120" t="s">
        <v>83</v>
      </c>
      <c r="BX5" s="89" t="s">
        <v>42</v>
      </c>
      <c r="BY5" s="89" t="s">
        <v>64</v>
      </c>
      <c r="BZ5" s="89" t="s">
        <v>65</v>
      </c>
      <c r="CA5" s="89" t="s">
        <v>42</v>
      </c>
      <c r="CB5" s="89" t="s">
        <v>67</v>
      </c>
      <c r="CC5" s="89" t="s">
        <v>65</v>
      </c>
    </row>
    <row r="6" spans="1:81" s="3" customFormat="1" ht="12.75">
      <c r="A6" s="89">
        <v>3</v>
      </c>
      <c r="B6" s="90" t="s">
        <v>259</v>
      </c>
      <c r="C6" s="90" t="s">
        <v>273</v>
      </c>
      <c r="D6" s="89" t="s">
        <v>261</v>
      </c>
      <c r="E6" s="90" t="s">
        <v>124</v>
      </c>
      <c r="F6" s="64">
        <f t="shared" si="0"/>
        <v>492</v>
      </c>
      <c r="G6" s="2"/>
      <c r="H6" s="33">
        <f>K6-BB6-BE6-BT6-CC6</f>
        <v>391</v>
      </c>
      <c r="I6" s="5"/>
      <c r="J6" s="35">
        <f t="shared" si="1"/>
        <v>20</v>
      </c>
      <c r="K6" s="26">
        <f t="shared" si="2"/>
        <v>467</v>
      </c>
      <c r="L6" s="26"/>
      <c r="M6" s="66">
        <v>25</v>
      </c>
      <c r="N6" s="66"/>
      <c r="O6" s="65" t="str">
        <f t="shared" si="3"/>
        <v> </v>
      </c>
      <c r="P6" s="1"/>
      <c r="Q6" s="1"/>
      <c r="R6" s="1"/>
      <c r="S6" s="89" t="s">
        <v>42</v>
      </c>
      <c r="T6" s="89" t="s">
        <v>101</v>
      </c>
      <c r="U6" s="89" t="s">
        <v>92</v>
      </c>
      <c r="V6" s="89" t="s">
        <v>42</v>
      </c>
      <c r="W6" s="89" t="s">
        <v>67</v>
      </c>
      <c r="X6" s="89" t="s">
        <v>68</v>
      </c>
      <c r="Y6" s="89" t="s">
        <v>42</v>
      </c>
      <c r="Z6" s="89" t="s">
        <v>76</v>
      </c>
      <c r="AA6" s="89" t="s">
        <v>83</v>
      </c>
      <c r="AB6" s="89" t="s">
        <v>42</v>
      </c>
      <c r="AC6" s="89" t="s">
        <v>87</v>
      </c>
      <c r="AD6" s="89" t="s">
        <v>118</v>
      </c>
      <c r="AE6" s="89" t="s">
        <v>42</v>
      </c>
      <c r="AF6" s="89" t="s">
        <v>64</v>
      </c>
      <c r="AG6" s="122" t="s">
        <v>65</v>
      </c>
      <c r="AH6" s="89" t="s">
        <v>42</v>
      </c>
      <c r="AI6" s="89">
        <v>12</v>
      </c>
      <c r="AJ6" s="89">
        <v>21</v>
      </c>
      <c r="AK6" s="89" t="s">
        <v>42</v>
      </c>
      <c r="AL6" s="89" t="s">
        <v>87</v>
      </c>
      <c r="AM6" s="89" t="s">
        <v>77</v>
      </c>
      <c r="AN6" s="89" t="s">
        <v>42</v>
      </c>
      <c r="AO6" s="89" t="s">
        <v>64</v>
      </c>
      <c r="AP6" s="89" t="s">
        <v>65</v>
      </c>
      <c r="AQ6" s="89" t="s">
        <v>42</v>
      </c>
      <c r="AR6" s="89" t="s">
        <v>82</v>
      </c>
      <c r="AS6" s="89" t="s">
        <v>75</v>
      </c>
      <c r="AT6" s="89" t="s">
        <v>42</v>
      </c>
      <c r="AU6" s="89" t="s">
        <v>82</v>
      </c>
      <c r="AV6" s="89" t="s">
        <v>83</v>
      </c>
      <c r="AW6" s="89" t="s">
        <v>42</v>
      </c>
      <c r="AX6" s="89" t="s">
        <v>67</v>
      </c>
      <c r="AY6" s="89" t="s">
        <v>68</v>
      </c>
      <c r="AZ6" s="89" t="s">
        <v>42</v>
      </c>
      <c r="BA6" s="89" t="s">
        <v>76</v>
      </c>
      <c r="BB6" s="120" t="s">
        <v>105</v>
      </c>
      <c r="BC6" s="89" t="s">
        <v>42</v>
      </c>
      <c r="BD6" s="89" t="s">
        <v>76</v>
      </c>
      <c r="BE6" s="120" t="s">
        <v>105</v>
      </c>
      <c r="BF6" s="89" t="s">
        <v>42</v>
      </c>
      <c r="BG6" s="89" t="s">
        <v>87</v>
      </c>
      <c r="BH6" s="89" t="s">
        <v>77</v>
      </c>
      <c r="BI6" s="89" t="s">
        <v>42</v>
      </c>
      <c r="BJ6" s="89" t="s">
        <v>87</v>
      </c>
      <c r="BK6" s="89" t="s">
        <v>77</v>
      </c>
      <c r="BL6" s="89" t="s">
        <v>42</v>
      </c>
      <c r="BM6" s="89" t="s">
        <v>87</v>
      </c>
      <c r="BN6" s="122" t="s">
        <v>77</v>
      </c>
      <c r="BO6" s="89" t="s">
        <v>42</v>
      </c>
      <c r="BP6" s="89" t="s">
        <v>76</v>
      </c>
      <c r="BQ6" s="89" t="s">
        <v>105</v>
      </c>
      <c r="BR6" s="89" t="s">
        <v>42</v>
      </c>
      <c r="BS6" s="89" t="s">
        <v>99</v>
      </c>
      <c r="BT6" s="120" t="s">
        <v>108</v>
      </c>
      <c r="BU6" s="1"/>
      <c r="BV6" s="1"/>
      <c r="BW6" s="1"/>
      <c r="BX6" s="89" t="s">
        <v>42</v>
      </c>
      <c r="BY6" s="89" t="s">
        <v>67</v>
      </c>
      <c r="BZ6" s="89" t="s">
        <v>68</v>
      </c>
      <c r="CA6" s="89" t="s">
        <v>42</v>
      </c>
      <c r="CB6" s="89" t="s">
        <v>110</v>
      </c>
      <c r="CC6" s="120" t="s">
        <v>104</v>
      </c>
    </row>
    <row r="7" spans="1:81" s="3" customFormat="1" ht="12.75">
      <c r="A7" s="89">
        <v>4</v>
      </c>
      <c r="B7" s="90" t="s">
        <v>259</v>
      </c>
      <c r="C7" s="90" t="s">
        <v>266</v>
      </c>
      <c r="D7" s="89" t="s">
        <v>267</v>
      </c>
      <c r="E7" s="90" t="s">
        <v>268</v>
      </c>
      <c r="F7" s="64">
        <f t="shared" si="0"/>
        <v>490</v>
      </c>
      <c r="G7" s="2"/>
      <c r="H7" s="33">
        <f>K7</f>
        <v>440</v>
      </c>
      <c r="I7" s="5"/>
      <c r="J7" s="35">
        <f t="shared" si="1"/>
        <v>14</v>
      </c>
      <c r="K7" s="26">
        <f t="shared" si="2"/>
        <v>440</v>
      </c>
      <c r="L7" s="26"/>
      <c r="M7" s="66">
        <v>50</v>
      </c>
      <c r="N7" s="66"/>
      <c r="O7" s="65" t="str">
        <f t="shared" si="3"/>
        <v> </v>
      </c>
      <c r="P7" s="89" t="s">
        <v>42</v>
      </c>
      <c r="Q7" s="89" t="s">
        <v>42</v>
      </c>
      <c r="R7" s="89" t="s">
        <v>91</v>
      </c>
      <c r="S7" s="89" t="s">
        <v>42</v>
      </c>
      <c r="T7" s="89" t="s">
        <v>42</v>
      </c>
      <c r="U7" s="89" t="s">
        <v>269</v>
      </c>
      <c r="V7" s="89" t="s">
        <v>42</v>
      </c>
      <c r="W7" s="89" t="s">
        <v>53</v>
      </c>
      <c r="X7" s="89" t="s">
        <v>66</v>
      </c>
      <c r="Y7" s="89" t="s">
        <v>42</v>
      </c>
      <c r="Z7" s="89" t="s">
        <v>53</v>
      </c>
      <c r="AA7" s="89" t="s">
        <v>118</v>
      </c>
      <c r="AB7" s="89" t="s">
        <v>42</v>
      </c>
      <c r="AC7" s="89" t="s">
        <v>42</v>
      </c>
      <c r="AD7" s="89">
        <v>38</v>
      </c>
      <c r="AE7" s="5"/>
      <c r="AF7" s="5"/>
      <c r="AG7" s="5"/>
      <c r="AH7" s="89" t="s">
        <v>42</v>
      </c>
      <c r="AI7" s="89" t="s">
        <v>42</v>
      </c>
      <c r="AJ7" s="89">
        <v>32</v>
      </c>
      <c r="AK7" s="5"/>
      <c r="AL7" s="5"/>
      <c r="AM7" s="5"/>
      <c r="AN7" s="89" t="s">
        <v>42</v>
      </c>
      <c r="AO7" s="89" t="s">
        <v>42</v>
      </c>
      <c r="AP7" s="89" t="s">
        <v>91</v>
      </c>
      <c r="AQ7" s="89" t="s">
        <v>42</v>
      </c>
      <c r="AR7" s="89" t="s">
        <v>42</v>
      </c>
      <c r="AS7" s="89" t="s">
        <v>91</v>
      </c>
      <c r="AT7" s="5"/>
      <c r="AU7" s="5"/>
      <c r="AV7" s="5"/>
      <c r="AW7" s="89" t="s">
        <v>42</v>
      </c>
      <c r="AX7" s="89" t="s">
        <v>42</v>
      </c>
      <c r="AY7" s="89" t="s">
        <v>91</v>
      </c>
      <c r="AZ7" s="89" t="s">
        <v>42</v>
      </c>
      <c r="BA7" s="89" t="s">
        <v>42</v>
      </c>
      <c r="BB7" s="89" t="s">
        <v>91</v>
      </c>
      <c r="BC7" s="89" t="s">
        <v>42</v>
      </c>
      <c r="BD7" s="89" t="s">
        <v>42</v>
      </c>
      <c r="BE7" s="89" t="s">
        <v>91</v>
      </c>
      <c r="BF7" s="89" t="s">
        <v>42</v>
      </c>
      <c r="BG7" s="89" t="s">
        <v>53</v>
      </c>
      <c r="BH7" s="89" t="s">
        <v>66</v>
      </c>
      <c r="BI7" s="5"/>
      <c r="BJ7" s="5"/>
      <c r="BK7" s="5"/>
      <c r="BL7" s="89" t="s">
        <v>42</v>
      </c>
      <c r="BM7" s="89" t="s">
        <v>70</v>
      </c>
      <c r="BN7" s="122" t="s">
        <v>71</v>
      </c>
      <c r="BO7" s="5"/>
      <c r="BP7" s="5"/>
      <c r="BQ7" s="5"/>
      <c r="BR7" s="89" t="s">
        <v>42</v>
      </c>
      <c r="BS7" s="89" t="s">
        <v>42</v>
      </c>
      <c r="BT7" s="89" t="s">
        <v>91</v>
      </c>
      <c r="BU7" s="1"/>
      <c r="BV7" s="1"/>
      <c r="BW7" s="1"/>
      <c r="BX7" s="1"/>
      <c r="BY7" s="1"/>
      <c r="BZ7" s="1"/>
      <c r="CA7" s="1"/>
      <c r="CB7" s="1"/>
      <c r="CC7" s="1"/>
    </row>
    <row r="8" spans="1:81" s="3" customFormat="1" ht="12.75">
      <c r="A8" s="89">
        <v>5</v>
      </c>
      <c r="B8" s="90" t="s">
        <v>259</v>
      </c>
      <c r="C8" s="90" t="s">
        <v>270</v>
      </c>
      <c r="D8" s="89" t="s">
        <v>271</v>
      </c>
      <c r="E8" s="90" t="s">
        <v>90</v>
      </c>
      <c r="F8" s="64">
        <f t="shared" si="0"/>
        <v>483</v>
      </c>
      <c r="G8" s="2"/>
      <c r="H8" s="33">
        <f>K8-BN8</f>
        <v>458</v>
      </c>
      <c r="I8" s="5"/>
      <c r="J8" s="35">
        <f t="shared" si="1"/>
        <v>17</v>
      </c>
      <c r="K8" s="26">
        <f t="shared" si="2"/>
        <v>483</v>
      </c>
      <c r="L8" s="26"/>
      <c r="M8" s="66"/>
      <c r="N8" s="66"/>
      <c r="O8" s="65" t="str">
        <f t="shared" si="3"/>
        <v> </v>
      </c>
      <c r="P8" s="89" t="s">
        <v>42</v>
      </c>
      <c r="Q8" s="89" t="s">
        <v>70</v>
      </c>
      <c r="R8" s="89" t="s">
        <v>71</v>
      </c>
      <c r="S8" s="89" t="s">
        <v>42</v>
      </c>
      <c r="T8" s="89" t="s">
        <v>64</v>
      </c>
      <c r="U8" s="89" t="s">
        <v>272</v>
      </c>
      <c r="V8" s="1"/>
      <c r="W8" s="1"/>
      <c r="X8" s="1"/>
      <c r="Y8" s="89" t="s">
        <v>42</v>
      </c>
      <c r="Z8" s="89" t="s">
        <v>67</v>
      </c>
      <c r="AA8" s="89" t="s">
        <v>69</v>
      </c>
      <c r="AB8" s="1"/>
      <c r="AC8" s="1"/>
      <c r="AD8" s="1"/>
      <c r="AE8" s="1"/>
      <c r="AF8" s="1"/>
      <c r="AG8" s="1"/>
      <c r="AH8" s="89" t="s">
        <v>42</v>
      </c>
      <c r="AI8" s="89" t="s">
        <v>67</v>
      </c>
      <c r="AJ8" s="89">
        <v>27</v>
      </c>
      <c r="AK8" s="89" t="s">
        <v>42</v>
      </c>
      <c r="AL8" s="89" t="s">
        <v>72</v>
      </c>
      <c r="AM8" s="89" t="s">
        <v>69</v>
      </c>
      <c r="AN8" s="1"/>
      <c r="AO8" s="1"/>
      <c r="AP8" s="1"/>
      <c r="AQ8" s="89" t="s">
        <v>42</v>
      </c>
      <c r="AR8" s="89" t="s">
        <v>72</v>
      </c>
      <c r="AS8" s="89" t="s">
        <v>71</v>
      </c>
      <c r="AT8" s="89" t="s">
        <v>42</v>
      </c>
      <c r="AU8" s="89" t="s">
        <v>70</v>
      </c>
      <c r="AV8" s="89" t="s">
        <v>71</v>
      </c>
      <c r="AW8" s="89" t="s">
        <v>42</v>
      </c>
      <c r="AX8" s="89" t="s">
        <v>70</v>
      </c>
      <c r="AY8" s="89" t="s">
        <v>71</v>
      </c>
      <c r="AZ8" s="89" t="s">
        <v>42</v>
      </c>
      <c r="BA8" s="89" t="s">
        <v>70</v>
      </c>
      <c r="BB8" s="89" t="s">
        <v>71</v>
      </c>
      <c r="BC8" s="89" t="s">
        <v>42</v>
      </c>
      <c r="BD8" s="89" t="s">
        <v>53</v>
      </c>
      <c r="BE8" s="89" t="s">
        <v>66</v>
      </c>
      <c r="BF8" s="89" t="s">
        <v>42</v>
      </c>
      <c r="BG8" s="89" t="s">
        <v>72</v>
      </c>
      <c r="BH8" s="89" t="s">
        <v>69</v>
      </c>
      <c r="BI8" s="89" t="s">
        <v>42</v>
      </c>
      <c r="BJ8" s="89" t="s">
        <v>53</v>
      </c>
      <c r="BK8" s="89" t="s">
        <v>66</v>
      </c>
      <c r="BL8" s="89" t="s">
        <v>42</v>
      </c>
      <c r="BM8" s="89" t="s">
        <v>67</v>
      </c>
      <c r="BN8" s="120" t="s">
        <v>68</v>
      </c>
      <c r="BO8" s="89" t="s">
        <v>42</v>
      </c>
      <c r="BP8" s="89" t="s">
        <v>53</v>
      </c>
      <c r="BQ8" s="89" t="s">
        <v>66</v>
      </c>
      <c r="BR8" s="89" t="s">
        <v>42</v>
      </c>
      <c r="BS8" s="89" t="s">
        <v>70</v>
      </c>
      <c r="BT8" s="89" t="s">
        <v>71</v>
      </c>
      <c r="BU8" s="89" t="s">
        <v>42</v>
      </c>
      <c r="BV8" s="89" t="s">
        <v>72</v>
      </c>
      <c r="BW8" s="89" t="s">
        <v>69</v>
      </c>
      <c r="BX8" s="89" t="s">
        <v>42</v>
      </c>
      <c r="BY8" s="89" t="s">
        <v>53</v>
      </c>
      <c r="BZ8" s="89" t="s">
        <v>66</v>
      </c>
      <c r="CA8" s="1"/>
      <c r="CB8" s="1"/>
      <c r="CC8" s="1"/>
    </row>
    <row r="9" spans="1:81" s="3" customFormat="1" ht="12.75">
      <c r="A9" s="89">
        <v>6</v>
      </c>
      <c r="B9" s="90" t="s">
        <v>259</v>
      </c>
      <c r="C9" s="90" t="s">
        <v>274</v>
      </c>
      <c r="D9" s="89" t="s">
        <v>275</v>
      </c>
      <c r="E9" s="90" t="s">
        <v>153</v>
      </c>
      <c r="F9" s="64">
        <f t="shared" si="0"/>
        <v>470</v>
      </c>
      <c r="G9" s="2"/>
      <c r="H9" s="33">
        <f>K9</f>
        <v>420</v>
      </c>
      <c r="I9" s="5"/>
      <c r="J9" s="35">
        <f t="shared" si="1"/>
        <v>15</v>
      </c>
      <c r="K9" s="26">
        <f t="shared" si="2"/>
        <v>420</v>
      </c>
      <c r="L9" s="26"/>
      <c r="M9" s="66">
        <v>25</v>
      </c>
      <c r="N9" s="66">
        <v>25</v>
      </c>
      <c r="O9" s="65" t="str">
        <f t="shared" si="3"/>
        <v> </v>
      </c>
      <c r="P9" s="1"/>
      <c r="Q9" s="1"/>
      <c r="R9" s="1"/>
      <c r="S9" s="89" t="s">
        <v>42</v>
      </c>
      <c r="T9" s="89" t="s">
        <v>67</v>
      </c>
      <c r="U9" s="89" t="s">
        <v>276</v>
      </c>
      <c r="V9" s="89" t="s">
        <v>42</v>
      </c>
      <c r="W9" s="89" t="s">
        <v>70</v>
      </c>
      <c r="X9" s="89" t="s">
        <v>71</v>
      </c>
      <c r="Y9" s="1"/>
      <c r="Z9" s="1"/>
      <c r="AA9" s="1"/>
      <c r="AB9" s="89" t="s">
        <v>42</v>
      </c>
      <c r="AC9" s="89" t="s">
        <v>64</v>
      </c>
      <c r="AD9" s="89">
        <v>34</v>
      </c>
      <c r="AE9" s="89" t="s">
        <v>42</v>
      </c>
      <c r="AF9" s="89" t="s">
        <v>72</v>
      </c>
      <c r="AG9" s="122" t="s">
        <v>69</v>
      </c>
      <c r="AH9" s="89" t="s">
        <v>42</v>
      </c>
      <c r="AI9" s="89" t="s">
        <v>74</v>
      </c>
      <c r="AJ9" s="89">
        <v>26</v>
      </c>
      <c r="AK9" s="89" t="s">
        <v>42</v>
      </c>
      <c r="AL9" s="89" t="s">
        <v>64</v>
      </c>
      <c r="AM9" s="89" t="s">
        <v>65</v>
      </c>
      <c r="AN9" s="1"/>
      <c r="AO9" s="1"/>
      <c r="AP9" s="1"/>
      <c r="AQ9" s="89" t="s">
        <v>42</v>
      </c>
      <c r="AR9" s="89" t="s">
        <v>64</v>
      </c>
      <c r="AS9" s="89" t="s">
        <v>69</v>
      </c>
      <c r="AT9" s="1"/>
      <c r="AU9" s="1"/>
      <c r="AV9" s="1"/>
      <c r="AW9" s="1"/>
      <c r="AX9" s="1"/>
      <c r="AY9" s="1"/>
      <c r="AZ9" s="89" t="s">
        <v>42</v>
      </c>
      <c r="BA9" s="89" t="s">
        <v>67</v>
      </c>
      <c r="BB9" s="89" t="s">
        <v>68</v>
      </c>
      <c r="BC9" s="89" t="s">
        <v>42</v>
      </c>
      <c r="BD9" s="89" t="s">
        <v>70</v>
      </c>
      <c r="BE9" s="89" t="s">
        <v>71</v>
      </c>
      <c r="BF9" s="1"/>
      <c r="BG9" s="1"/>
      <c r="BH9" s="1"/>
      <c r="BI9" s="89" t="s">
        <v>42</v>
      </c>
      <c r="BJ9" s="89" t="s">
        <v>72</v>
      </c>
      <c r="BK9" s="89" t="s">
        <v>69</v>
      </c>
      <c r="BL9" s="1"/>
      <c r="BM9" s="1"/>
      <c r="BN9" s="1"/>
      <c r="BO9" s="89" t="s">
        <v>42</v>
      </c>
      <c r="BP9" s="89" t="s">
        <v>72</v>
      </c>
      <c r="BQ9" s="89" t="s">
        <v>69</v>
      </c>
      <c r="BR9" s="89" t="s">
        <v>42</v>
      </c>
      <c r="BS9" s="89" t="s">
        <v>72</v>
      </c>
      <c r="BT9" s="89" t="s">
        <v>69</v>
      </c>
      <c r="BU9" s="89" t="s">
        <v>42</v>
      </c>
      <c r="BV9" s="89" t="s">
        <v>67</v>
      </c>
      <c r="BW9" s="89" t="s">
        <v>68</v>
      </c>
      <c r="BX9" s="89" t="s">
        <v>42</v>
      </c>
      <c r="BY9" s="89" t="s">
        <v>72</v>
      </c>
      <c r="BZ9" s="89" t="s">
        <v>69</v>
      </c>
      <c r="CA9" s="89" t="s">
        <v>42</v>
      </c>
      <c r="CB9" s="89" t="s">
        <v>70</v>
      </c>
      <c r="CC9" s="89" t="s">
        <v>71</v>
      </c>
    </row>
    <row r="10" spans="1:81" s="3" customFormat="1" ht="12.75">
      <c r="A10" s="89">
        <v>7</v>
      </c>
      <c r="B10" s="90" t="s">
        <v>259</v>
      </c>
      <c r="C10" s="90" t="s">
        <v>277</v>
      </c>
      <c r="D10" s="89" t="s">
        <v>278</v>
      </c>
      <c r="E10" s="90" t="s">
        <v>215</v>
      </c>
      <c r="F10" s="64">
        <f t="shared" si="0"/>
        <v>353</v>
      </c>
      <c r="G10" s="2"/>
      <c r="H10" s="33">
        <f>K10</f>
        <v>343</v>
      </c>
      <c r="I10" s="5"/>
      <c r="J10" s="35">
        <f t="shared" si="1"/>
        <v>16</v>
      </c>
      <c r="K10" s="26">
        <f t="shared" si="2"/>
        <v>343</v>
      </c>
      <c r="L10" s="26"/>
      <c r="M10" s="66">
        <v>10</v>
      </c>
      <c r="N10" s="66"/>
      <c r="O10" s="65" t="str">
        <f t="shared" si="3"/>
        <v> </v>
      </c>
      <c r="P10" s="89" t="s">
        <v>42</v>
      </c>
      <c r="Q10" s="89">
        <v>5</v>
      </c>
      <c r="R10" s="89">
        <v>26</v>
      </c>
      <c r="S10" s="89" t="s">
        <v>42</v>
      </c>
      <c r="T10" s="89" t="s">
        <v>110</v>
      </c>
      <c r="U10" s="89" t="s">
        <v>91</v>
      </c>
      <c r="V10" s="89" t="s">
        <v>42</v>
      </c>
      <c r="W10" s="89" t="s">
        <v>82</v>
      </c>
      <c r="X10" s="89" t="s">
        <v>83</v>
      </c>
      <c r="Y10" s="89" t="s">
        <v>42</v>
      </c>
      <c r="Z10" s="89" t="s">
        <v>109</v>
      </c>
      <c r="AA10" s="89" t="s">
        <v>99</v>
      </c>
      <c r="AB10" s="1"/>
      <c r="AC10" s="1"/>
      <c r="AD10" s="1"/>
      <c r="AE10" s="89" t="s">
        <v>42</v>
      </c>
      <c r="AF10" s="89" t="s">
        <v>82</v>
      </c>
      <c r="AG10" s="122" t="s">
        <v>83</v>
      </c>
      <c r="AH10" s="89" t="s">
        <v>42</v>
      </c>
      <c r="AI10" s="89" t="s">
        <v>105</v>
      </c>
      <c r="AJ10" s="89">
        <v>12</v>
      </c>
      <c r="AK10" s="89" t="s">
        <v>42</v>
      </c>
      <c r="AL10" s="89" t="s">
        <v>101</v>
      </c>
      <c r="AM10" s="89" t="s">
        <v>102</v>
      </c>
      <c r="AN10" s="89" t="s">
        <v>42</v>
      </c>
      <c r="AO10" s="89" t="s">
        <v>74</v>
      </c>
      <c r="AP10" s="89" t="s">
        <v>75</v>
      </c>
      <c r="AQ10" s="89" t="s">
        <v>42</v>
      </c>
      <c r="AR10" s="89" t="s">
        <v>76</v>
      </c>
      <c r="AS10" s="89" t="s">
        <v>77</v>
      </c>
      <c r="AT10" s="89" t="s">
        <v>42</v>
      </c>
      <c r="AU10" s="89" t="s">
        <v>103</v>
      </c>
      <c r="AV10" s="89" t="s">
        <v>100</v>
      </c>
      <c r="AW10" s="89" t="s">
        <v>42</v>
      </c>
      <c r="AX10" s="89" t="s">
        <v>74</v>
      </c>
      <c r="AY10" s="89" t="s">
        <v>75</v>
      </c>
      <c r="AZ10" s="89" t="s">
        <v>42</v>
      </c>
      <c r="BA10" s="89" t="s">
        <v>108</v>
      </c>
      <c r="BB10" s="89" t="s">
        <v>99</v>
      </c>
      <c r="BC10" s="1"/>
      <c r="BD10" s="1"/>
      <c r="BE10" s="1"/>
      <c r="BF10" s="1"/>
      <c r="BG10" s="1"/>
      <c r="BH10" s="1"/>
      <c r="BI10" s="1"/>
      <c r="BJ10" s="1"/>
      <c r="BK10" s="1"/>
      <c r="BL10" s="89" t="s">
        <v>42</v>
      </c>
      <c r="BM10" s="89" t="s">
        <v>76</v>
      </c>
      <c r="BN10" s="122" t="s">
        <v>105</v>
      </c>
      <c r="BO10" s="89" t="s">
        <v>42</v>
      </c>
      <c r="BP10" s="89" t="s">
        <v>74</v>
      </c>
      <c r="BQ10" s="89" t="s">
        <v>75</v>
      </c>
      <c r="BR10" s="1"/>
      <c r="BS10" s="1"/>
      <c r="BT10" s="1"/>
      <c r="BU10" s="89" t="s">
        <v>42</v>
      </c>
      <c r="BV10" s="89" t="s">
        <v>101</v>
      </c>
      <c r="BW10" s="89" t="s">
        <v>102</v>
      </c>
      <c r="BX10" s="89" t="s">
        <v>42</v>
      </c>
      <c r="BY10" s="89" t="s">
        <v>74</v>
      </c>
      <c r="BZ10" s="89" t="s">
        <v>75</v>
      </c>
      <c r="CA10" s="1"/>
      <c r="CB10" s="1"/>
      <c r="CC10" s="1"/>
    </row>
    <row r="11" spans="1:81" s="3" customFormat="1" ht="12.75">
      <c r="A11" s="89">
        <v>8</v>
      </c>
      <c r="B11" s="90" t="s">
        <v>259</v>
      </c>
      <c r="C11" s="90" t="s">
        <v>279</v>
      </c>
      <c r="D11" s="89" t="s">
        <v>275</v>
      </c>
      <c r="E11" s="90" t="s">
        <v>124</v>
      </c>
      <c r="F11" s="64">
        <f t="shared" si="0"/>
        <v>322</v>
      </c>
      <c r="G11" s="2"/>
      <c r="H11" s="33">
        <f>K11</f>
        <v>322</v>
      </c>
      <c r="I11" s="5"/>
      <c r="J11" s="35">
        <f t="shared" si="1"/>
        <v>12</v>
      </c>
      <c r="K11" s="26">
        <f t="shared" si="2"/>
        <v>322</v>
      </c>
      <c r="L11" s="26"/>
      <c r="M11" s="66"/>
      <c r="N11" s="66"/>
      <c r="O11" s="65" t="str">
        <f t="shared" si="3"/>
        <v> </v>
      </c>
      <c r="P11" s="1"/>
      <c r="Q11" s="1"/>
      <c r="R11" s="1"/>
      <c r="S11" s="89" t="s">
        <v>42</v>
      </c>
      <c r="T11" s="89" t="s">
        <v>76</v>
      </c>
      <c r="U11" s="89" t="s">
        <v>73</v>
      </c>
      <c r="V11" s="1"/>
      <c r="W11" s="1"/>
      <c r="X11" s="1"/>
      <c r="Y11" s="89" t="s">
        <v>42</v>
      </c>
      <c r="Z11" s="89" t="s">
        <v>82</v>
      </c>
      <c r="AA11" s="89" t="s">
        <v>68</v>
      </c>
      <c r="AB11" s="89" t="s">
        <v>42</v>
      </c>
      <c r="AC11" s="89" t="s">
        <v>74</v>
      </c>
      <c r="AD11" s="89">
        <v>32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89" t="s">
        <v>42</v>
      </c>
      <c r="AR11" s="89" t="s">
        <v>67</v>
      </c>
      <c r="AS11" s="89" t="s">
        <v>65</v>
      </c>
      <c r="AT11" s="89" t="s">
        <v>42</v>
      </c>
      <c r="AU11" s="89" t="s">
        <v>72</v>
      </c>
      <c r="AV11" s="89" t="s">
        <v>69</v>
      </c>
      <c r="AW11" s="1"/>
      <c r="AX11" s="1"/>
      <c r="AY11" s="1"/>
      <c r="AZ11" s="89" t="s">
        <v>42</v>
      </c>
      <c r="BA11" s="89" t="s">
        <v>82</v>
      </c>
      <c r="BB11" s="89" t="s">
        <v>83</v>
      </c>
      <c r="BC11" s="89" t="s">
        <v>42</v>
      </c>
      <c r="BD11" s="89" t="s">
        <v>74</v>
      </c>
      <c r="BE11" s="89" t="s">
        <v>75</v>
      </c>
      <c r="BF11" s="1"/>
      <c r="BG11" s="1"/>
      <c r="BH11" s="1"/>
      <c r="BI11" s="89" t="s">
        <v>42</v>
      </c>
      <c r="BJ11" s="89" t="s">
        <v>67</v>
      </c>
      <c r="BK11" s="89" t="s">
        <v>68</v>
      </c>
      <c r="BL11" s="89" t="s">
        <v>42</v>
      </c>
      <c r="BM11" s="89" t="s">
        <v>74</v>
      </c>
      <c r="BN11" s="122" t="s">
        <v>75</v>
      </c>
      <c r="BO11" s="89" t="s">
        <v>42</v>
      </c>
      <c r="BP11" s="89" t="s">
        <v>70</v>
      </c>
      <c r="BQ11" s="89" t="s">
        <v>71</v>
      </c>
      <c r="BR11" s="89" t="s">
        <v>42</v>
      </c>
      <c r="BS11" s="89" t="s">
        <v>64</v>
      </c>
      <c r="BT11" s="89" t="s">
        <v>65</v>
      </c>
      <c r="BU11" s="1"/>
      <c r="BV11" s="1"/>
      <c r="BW11" s="1"/>
      <c r="BX11" s="89" t="s">
        <v>42</v>
      </c>
      <c r="BY11" s="89" t="s">
        <v>70</v>
      </c>
      <c r="BZ11" s="89" t="s">
        <v>71</v>
      </c>
      <c r="CA11" s="1"/>
      <c r="CB11" s="1"/>
      <c r="CC11" s="1"/>
    </row>
    <row r="12" spans="1:81" s="3" customFormat="1" ht="12.75">
      <c r="A12" s="89">
        <v>9</v>
      </c>
      <c r="B12" s="90" t="s">
        <v>259</v>
      </c>
      <c r="C12" s="90" t="s">
        <v>280</v>
      </c>
      <c r="D12" s="89" t="s">
        <v>278</v>
      </c>
      <c r="E12" s="90" t="s">
        <v>268</v>
      </c>
      <c r="F12" s="64">
        <f t="shared" si="0"/>
        <v>290</v>
      </c>
      <c r="G12" s="2"/>
      <c r="H12" s="33">
        <f>K12</f>
        <v>290</v>
      </c>
      <c r="I12" s="5"/>
      <c r="J12" s="35">
        <f t="shared" si="1"/>
        <v>15</v>
      </c>
      <c r="K12" s="26">
        <f t="shared" si="2"/>
        <v>290</v>
      </c>
      <c r="L12" s="26"/>
      <c r="M12" s="66"/>
      <c r="N12" s="66"/>
      <c r="O12" s="65" t="str">
        <f t="shared" si="3"/>
        <v> </v>
      </c>
      <c r="P12" s="89" t="s">
        <v>42</v>
      </c>
      <c r="Q12" s="89" t="s">
        <v>64</v>
      </c>
      <c r="R12" s="89">
        <v>25</v>
      </c>
      <c r="S12" s="89" t="s">
        <v>42</v>
      </c>
      <c r="T12" s="89" t="s">
        <v>102</v>
      </c>
      <c r="U12" s="89" t="s">
        <v>75</v>
      </c>
      <c r="V12" s="1"/>
      <c r="W12" s="1"/>
      <c r="X12" s="1"/>
      <c r="Y12" s="89" t="s">
        <v>42</v>
      </c>
      <c r="Z12" s="89" t="s">
        <v>108</v>
      </c>
      <c r="AA12" s="89" t="s">
        <v>100</v>
      </c>
      <c r="AB12" s="89" t="s">
        <v>42</v>
      </c>
      <c r="AC12" s="89" t="s">
        <v>100</v>
      </c>
      <c r="AD12" s="89" t="s">
        <v>77</v>
      </c>
      <c r="AE12" s="1"/>
      <c r="AF12" s="1"/>
      <c r="AG12" s="1"/>
      <c r="AH12" s="89" t="s">
        <v>42</v>
      </c>
      <c r="AI12" s="89" t="s">
        <v>110</v>
      </c>
      <c r="AJ12" s="89">
        <v>19</v>
      </c>
      <c r="AK12" s="89" t="s">
        <v>42</v>
      </c>
      <c r="AL12" s="89" t="s">
        <v>76</v>
      </c>
      <c r="AM12" s="89" t="s">
        <v>105</v>
      </c>
      <c r="AN12" s="89" t="s">
        <v>42</v>
      </c>
      <c r="AO12" s="89" t="s">
        <v>67</v>
      </c>
      <c r="AP12" s="89" t="s">
        <v>68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89" t="s">
        <v>42</v>
      </c>
      <c r="BD12" s="89" t="s">
        <v>99</v>
      </c>
      <c r="BE12" s="89" t="s">
        <v>108</v>
      </c>
      <c r="BF12" s="89" t="s">
        <v>42</v>
      </c>
      <c r="BG12" s="89" t="s">
        <v>86</v>
      </c>
      <c r="BH12" s="89" t="s">
        <v>104</v>
      </c>
      <c r="BI12" s="89" t="s">
        <v>42</v>
      </c>
      <c r="BJ12" s="89" t="s">
        <v>110</v>
      </c>
      <c r="BK12" s="89" t="s">
        <v>109</v>
      </c>
      <c r="BL12" s="89" t="s">
        <v>42</v>
      </c>
      <c r="BM12" s="89" t="s">
        <v>86</v>
      </c>
      <c r="BN12" s="122" t="s">
        <v>104</v>
      </c>
      <c r="BO12" s="89" t="s">
        <v>42</v>
      </c>
      <c r="BP12" s="89" t="s">
        <v>110</v>
      </c>
      <c r="BQ12" s="89" t="s">
        <v>109</v>
      </c>
      <c r="BR12" s="89" t="s">
        <v>42</v>
      </c>
      <c r="BS12" s="89" t="s">
        <v>105</v>
      </c>
      <c r="BT12" s="89" t="s">
        <v>76</v>
      </c>
      <c r="BU12" s="89" t="s">
        <v>42</v>
      </c>
      <c r="BV12" s="89" t="s">
        <v>103</v>
      </c>
      <c r="BW12" s="89" t="s">
        <v>100</v>
      </c>
      <c r="BX12" s="89" t="s">
        <v>42</v>
      </c>
      <c r="BY12" s="89" t="s">
        <v>76</v>
      </c>
      <c r="BZ12" s="89" t="s">
        <v>105</v>
      </c>
      <c r="CA12" s="1"/>
      <c r="CB12" s="1"/>
      <c r="CC12" s="1"/>
    </row>
    <row r="13" spans="1:81" s="3" customFormat="1" ht="12.75">
      <c r="A13" s="89">
        <v>10</v>
      </c>
      <c r="B13" s="90" t="s">
        <v>259</v>
      </c>
      <c r="C13" s="90" t="s">
        <v>284</v>
      </c>
      <c r="D13" s="89" t="s">
        <v>275</v>
      </c>
      <c r="E13" s="90" t="s">
        <v>63</v>
      </c>
      <c r="F13" s="64">
        <f t="shared" si="0"/>
        <v>260</v>
      </c>
      <c r="G13" s="2"/>
      <c r="H13" s="33">
        <f>K13-AJ13-BE13</f>
        <v>237</v>
      </c>
      <c r="I13" s="5"/>
      <c r="J13" s="35">
        <f t="shared" si="1"/>
        <v>18</v>
      </c>
      <c r="K13" s="26">
        <f t="shared" si="2"/>
        <v>260</v>
      </c>
      <c r="L13" s="26"/>
      <c r="M13" s="66"/>
      <c r="N13" s="66"/>
      <c r="O13" s="65" t="str">
        <f t="shared" si="3"/>
        <v> </v>
      </c>
      <c r="P13" s="89" t="s">
        <v>42</v>
      </c>
      <c r="Q13" s="89" t="s">
        <v>82</v>
      </c>
      <c r="R13" s="89">
        <v>19</v>
      </c>
      <c r="S13" s="89" t="s">
        <v>42</v>
      </c>
      <c r="T13" s="89" t="s">
        <v>91</v>
      </c>
      <c r="U13" s="89" t="s">
        <v>110</v>
      </c>
      <c r="V13" s="89" t="s">
        <v>42</v>
      </c>
      <c r="W13" s="89" t="s">
        <v>99</v>
      </c>
      <c r="X13" s="89" t="s">
        <v>108</v>
      </c>
      <c r="Y13" s="89" t="s">
        <v>42</v>
      </c>
      <c r="Z13" s="89" t="s">
        <v>102</v>
      </c>
      <c r="AA13" s="89" t="s">
        <v>103</v>
      </c>
      <c r="AB13" s="89" t="s">
        <v>42</v>
      </c>
      <c r="AC13" s="89" t="s">
        <v>65</v>
      </c>
      <c r="AD13" s="89" t="s">
        <v>110</v>
      </c>
      <c r="AE13" s="1"/>
      <c r="AF13" s="1"/>
      <c r="AG13" s="1"/>
      <c r="AH13" s="89" t="s">
        <v>42</v>
      </c>
      <c r="AI13" s="89" t="s">
        <v>77</v>
      </c>
      <c r="AJ13" s="120">
        <v>11</v>
      </c>
      <c r="AK13" s="89" t="s">
        <v>42</v>
      </c>
      <c r="AL13" s="89" t="s">
        <v>100</v>
      </c>
      <c r="AM13" s="89" t="s">
        <v>103</v>
      </c>
      <c r="AN13" s="1"/>
      <c r="AO13" s="1"/>
      <c r="AP13" s="1"/>
      <c r="AQ13" s="89" t="s">
        <v>42</v>
      </c>
      <c r="AR13" s="89" t="s">
        <v>110</v>
      </c>
      <c r="AS13" s="89" t="s">
        <v>100</v>
      </c>
      <c r="AT13" s="89" t="s">
        <v>42</v>
      </c>
      <c r="AU13" s="89" t="s">
        <v>100</v>
      </c>
      <c r="AV13" s="89" t="s">
        <v>103</v>
      </c>
      <c r="AW13" s="1"/>
      <c r="AX13" s="1"/>
      <c r="AY13" s="1"/>
      <c r="AZ13" s="1"/>
      <c r="BA13" s="1"/>
      <c r="BB13" s="1"/>
      <c r="BC13" s="89" t="s">
        <v>42</v>
      </c>
      <c r="BD13" s="89" t="s">
        <v>104</v>
      </c>
      <c r="BE13" s="120" t="s">
        <v>86</v>
      </c>
      <c r="BF13" s="89" t="s">
        <v>42</v>
      </c>
      <c r="BG13" s="89" t="s">
        <v>109</v>
      </c>
      <c r="BH13" s="89" t="s">
        <v>110</v>
      </c>
      <c r="BI13" s="89" t="s">
        <v>42</v>
      </c>
      <c r="BJ13" s="89" t="s">
        <v>108</v>
      </c>
      <c r="BK13" s="89" t="s">
        <v>99</v>
      </c>
      <c r="BL13" s="89" t="s">
        <v>42</v>
      </c>
      <c r="BM13" s="89" t="s">
        <v>110</v>
      </c>
      <c r="BN13" s="122" t="s">
        <v>109</v>
      </c>
      <c r="BO13" s="89" t="s">
        <v>42</v>
      </c>
      <c r="BP13" s="89" t="s">
        <v>99</v>
      </c>
      <c r="BQ13" s="89" t="s">
        <v>108</v>
      </c>
      <c r="BR13" s="89" t="s">
        <v>42</v>
      </c>
      <c r="BS13" s="89" t="s">
        <v>109</v>
      </c>
      <c r="BT13" s="89" t="s">
        <v>110</v>
      </c>
      <c r="BU13" s="89" t="s">
        <v>42</v>
      </c>
      <c r="BV13" s="89" t="s">
        <v>100</v>
      </c>
      <c r="BW13" s="89" t="s">
        <v>103</v>
      </c>
      <c r="BX13" s="89" t="s">
        <v>42</v>
      </c>
      <c r="BY13" s="89" t="s">
        <v>109</v>
      </c>
      <c r="BZ13" s="89" t="s">
        <v>110</v>
      </c>
      <c r="CA13" s="89" t="s">
        <v>42</v>
      </c>
      <c r="CB13" s="89" t="s">
        <v>100</v>
      </c>
      <c r="CC13" s="89" t="s">
        <v>108</v>
      </c>
    </row>
    <row r="14" spans="1:81" s="3" customFormat="1" ht="12.75">
      <c r="A14" s="89">
        <v>11</v>
      </c>
      <c r="B14" s="90" t="s">
        <v>259</v>
      </c>
      <c r="C14" s="90" t="s">
        <v>286</v>
      </c>
      <c r="D14" s="89" t="s">
        <v>271</v>
      </c>
      <c r="E14" s="90" t="s">
        <v>287</v>
      </c>
      <c r="F14" s="64">
        <f t="shared" si="0"/>
        <v>208</v>
      </c>
      <c r="G14" s="2"/>
      <c r="H14" s="33">
        <f>K14</f>
        <v>198</v>
      </c>
      <c r="I14" s="5"/>
      <c r="J14" s="35">
        <f t="shared" si="1"/>
        <v>11</v>
      </c>
      <c r="K14" s="26">
        <f t="shared" si="2"/>
        <v>198</v>
      </c>
      <c r="L14" s="26"/>
      <c r="M14" s="66">
        <v>10</v>
      </c>
      <c r="N14" s="66"/>
      <c r="O14" s="65" t="str">
        <f t="shared" si="3"/>
        <v> </v>
      </c>
      <c r="P14" s="89" t="s">
        <v>42</v>
      </c>
      <c r="Q14" s="89" t="s">
        <v>74</v>
      </c>
      <c r="R14" s="89">
        <v>21</v>
      </c>
      <c r="S14" s="89" t="s">
        <v>42</v>
      </c>
      <c r="T14" s="89" t="s">
        <v>81</v>
      </c>
      <c r="U14" s="89" t="s">
        <v>86</v>
      </c>
      <c r="V14" s="1"/>
      <c r="W14" s="1"/>
      <c r="X14" s="1"/>
      <c r="Y14" s="89" t="s">
        <v>42</v>
      </c>
      <c r="Z14" s="89" t="s">
        <v>86</v>
      </c>
      <c r="AA14" s="89" t="s">
        <v>105</v>
      </c>
      <c r="AB14" s="89" t="s">
        <v>42</v>
      </c>
      <c r="AC14" s="89" t="s">
        <v>105</v>
      </c>
      <c r="AD14" s="89" t="s">
        <v>104</v>
      </c>
      <c r="AE14" s="89" t="s">
        <v>42</v>
      </c>
      <c r="AF14" s="89" t="s">
        <v>103</v>
      </c>
      <c r="AG14" s="122" t="s">
        <v>100</v>
      </c>
      <c r="AH14" s="1"/>
      <c r="AI14" s="1"/>
      <c r="AJ14" s="1"/>
      <c r="AK14" s="89" t="s">
        <v>42</v>
      </c>
      <c r="AL14" s="89" t="s">
        <v>99</v>
      </c>
      <c r="AM14" s="89" t="s">
        <v>108</v>
      </c>
      <c r="AN14" s="89" t="s">
        <v>42</v>
      </c>
      <c r="AO14" s="89" t="s">
        <v>103</v>
      </c>
      <c r="AP14" s="89" t="s">
        <v>100</v>
      </c>
      <c r="AQ14" s="89" t="s">
        <v>42</v>
      </c>
      <c r="AR14" s="89" t="s">
        <v>86</v>
      </c>
      <c r="AS14" s="89" t="s">
        <v>102</v>
      </c>
      <c r="AT14" s="89" t="s">
        <v>42</v>
      </c>
      <c r="AU14" s="89" t="s">
        <v>86</v>
      </c>
      <c r="AV14" s="89" t="s">
        <v>104</v>
      </c>
      <c r="AW14" s="89" t="s">
        <v>42</v>
      </c>
      <c r="AX14" s="89" t="s">
        <v>87</v>
      </c>
      <c r="AY14" s="89" t="s">
        <v>77</v>
      </c>
      <c r="AZ14" s="89" t="s">
        <v>42</v>
      </c>
      <c r="BA14" s="89" t="s">
        <v>100</v>
      </c>
      <c r="BB14" s="89" t="s">
        <v>103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s="3" customFormat="1" ht="12.75">
      <c r="A15" s="89">
        <v>12</v>
      </c>
      <c r="B15" s="90" t="s">
        <v>259</v>
      </c>
      <c r="C15" s="90" t="s">
        <v>290</v>
      </c>
      <c r="D15" s="89" t="s">
        <v>261</v>
      </c>
      <c r="E15" s="90" t="s">
        <v>63</v>
      </c>
      <c r="F15" s="64">
        <f t="shared" si="0"/>
        <v>184</v>
      </c>
      <c r="G15" s="2"/>
      <c r="H15" s="33">
        <f>K15-X15-AA15-AD15</f>
        <v>173</v>
      </c>
      <c r="I15" s="5"/>
      <c r="J15" s="35">
        <f t="shared" si="1"/>
        <v>19</v>
      </c>
      <c r="K15" s="26">
        <f t="shared" si="2"/>
        <v>184</v>
      </c>
      <c r="L15" s="26"/>
      <c r="M15" s="66"/>
      <c r="N15" s="66"/>
      <c r="O15" s="65" t="str">
        <f t="shared" si="3"/>
        <v> </v>
      </c>
      <c r="P15" s="89" t="s">
        <v>42</v>
      </c>
      <c r="Q15" s="89">
        <v>14</v>
      </c>
      <c r="R15" s="89">
        <v>8</v>
      </c>
      <c r="S15" s="89" t="s">
        <v>42</v>
      </c>
      <c r="T15" s="89" t="s">
        <v>291</v>
      </c>
      <c r="U15" s="89" t="s">
        <v>74</v>
      </c>
      <c r="V15" s="89" t="s">
        <v>42</v>
      </c>
      <c r="W15" s="89" t="s">
        <v>69</v>
      </c>
      <c r="X15" s="120" t="s">
        <v>72</v>
      </c>
      <c r="Y15" s="89" t="s">
        <v>42</v>
      </c>
      <c r="Z15" s="89" t="s">
        <v>66</v>
      </c>
      <c r="AA15" s="120" t="s">
        <v>72</v>
      </c>
      <c r="AB15" s="89" t="s">
        <v>42</v>
      </c>
      <c r="AC15" s="89" t="s">
        <v>291</v>
      </c>
      <c r="AD15" s="120" t="s">
        <v>70</v>
      </c>
      <c r="AE15" s="89" t="s">
        <v>42</v>
      </c>
      <c r="AF15" s="89" t="s">
        <v>86</v>
      </c>
      <c r="AG15" s="122" t="s">
        <v>104</v>
      </c>
      <c r="AH15" s="89" t="s">
        <v>42</v>
      </c>
      <c r="AI15" s="89" t="s">
        <v>71</v>
      </c>
      <c r="AJ15" s="89">
        <v>5</v>
      </c>
      <c r="AK15" s="89" t="s">
        <v>42</v>
      </c>
      <c r="AL15" s="89" t="s">
        <v>104</v>
      </c>
      <c r="AM15" s="89" t="s">
        <v>86</v>
      </c>
      <c r="AN15" s="89" t="s">
        <v>42</v>
      </c>
      <c r="AO15" s="89" t="s">
        <v>108</v>
      </c>
      <c r="AP15" s="89" t="s">
        <v>99</v>
      </c>
      <c r="AQ15" s="89" t="s">
        <v>42</v>
      </c>
      <c r="AR15" s="89" t="s">
        <v>108</v>
      </c>
      <c r="AS15" s="89" t="s">
        <v>109</v>
      </c>
      <c r="AT15" s="89" t="s">
        <v>42</v>
      </c>
      <c r="AU15" s="89" t="s">
        <v>102</v>
      </c>
      <c r="AV15" s="89" t="s">
        <v>101</v>
      </c>
      <c r="AW15" s="1"/>
      <c r="AX15" s="1"/>
      <c r="AY15" s="1"/>
      <c r="AZ15" s="89" t="s">
        <v>42</v>
      </c>
      <c r="BA15" s="89" t="s">
        <v>105</v>
      </c>
      <c r="BB15" s="89" t="s">
        <v>101</v>
      </c>
      <c r="BC15" s="89" t="s">
        <v>42</v>
      </c>
      <c r="BD15" s="89" t="s">
        <v>77</v>
      </c>
      <c r="BE15" s="89" t="s">
        <v>87</v>
      </c>
      <c r="BF15" s="89" t="s">
        <v>42</v>
      </c>
      <c r="BG15" s="89" t="s">
        <v>102</v>
      </c>
      <c r="BH15" s="89" t="s">
        <v>101</v>
      </c>
      <c r="BI15" s="89" t="s">
        <v>42</v>
      </c>
      <c r="BJ15" s="89" t="s">
        <v>100</v>
      </c>
      <c r="BK15" s="89" t="s">
        <v>103</v>
      </c>
      <c r="BL15" s="1"/>
      <c r="BM15" s="1"/>
      <c r="BN15" s="1"/>
      <c r="BO15" s="89" t="s">
        <v>42</v>
      </c>
      <c r="BP15" s="89" t="s">
        <v>100</v>
      </c>
      <c r="BQ15" s="89" t="s">
        <v>103</v>
      </c>
      <c r="BR15" s="89" t="s">
        <v>42</v>
      </c>
      <c r="BS15" s="89" t="s">
        <v>75</v>
      </c>
      <c r="BT15" s="89" t="s">
        <v>74</v>
      </c>
      <c r="BU15" s="89" t="s">
        <v>42</v>
      </c>
      <c r="BV15" s="89" t="s">
        <v>75</v>
      </c>
      <c r="BW15" s="89" t="s">
        <v>74</v>
      </c>
      <c r="BX15" s="89" t="s">
        <v>42</v>
      </c>
      <c r="BY15" s="89" t="s">
        <v>75</v>
      </c>
      <c r="BZ15" s="89" t="s">
        <v>74</v>
      </c>
      <c r="CA15" s="1"/>
      <c r="CB15" s="1"/>
      <c r="CC15" s="1"/>
    </row>
    <row r="16" spans="1:81" s="3" customFormat="1" ht="12.75">
      <c r="A16" s="89">
        <v>13</v>
      </c>
      <c r="B16" s="90" t="s">
        <v>259</v>
      </c>
      <c r="C16" s="90" t="s">
        <v>292</v>
      </c>
      <c r="D16" s="89" t="s">
        <v>278</v>
      </c>
      <c r="E16" s="90" t="s">
        <v>215</v>
      </c>
      <c r="F16" s="64">
        <f t="shared" si="0"/>
        <v>181</v>
      </c>
      <c r="G16" s="2"/>
      <c r="H16" s="33">
        <f>K16</f>
        <v>171</v>
      </c>
      <c r="I16" s="5"/>
      <c r="J16" s="35">
        <f t="shared" si="1"/>
        <v>10</v>
      </c>
      <c r="K16" s="26">
        <f t="shared" si="2"/>
        <v>171</v>
      </c>
      <c r="L16" s="26"/>
      <c r="M16" s="66">
        <v>10</v>
      </c>
      <c r="N16" s="66"/>
      <c r="O16" s="65" t="str">
        <f t="shared" si="3"/>
        <v> </v>
      </c>
      <c r="P16" s="89" t="s">
        <v>42</v>
      </c>
      <c r="Q16" s="89">
        <v>9</v>
      </c>
      <c r="R16" s="89">
        <v>18</v>
      </c>
      <c r="S16" s="1"/>
      <c r="T16" s="1"/>
      <c r="U16" s="1"/>
      <c r="V16" s="89" t="s">
        <v>42</v>
      </c>
      <c r="W16" s="89" t="s">
        <v>102</v>
      </c>
      <c r="X16" s="89" t="s">
        <v>101</v>
      </c>
      <c r="Y16" s="1"/>
      <c r="Z16" s="1"/>
      <c r="AA16" s="1"/>
      <c r="AB16" s="89" t="s">
        <v>42</v>
      </c>
      <c r="AC16" s="89" t="s">
        <v>71</v>
      </c>
      <c r="AD16" s="89" t="s">
        <v>86</v>
      </c>
      <c r="AE16" s="89" t="s">
        <v>42</v>
      </c>
      <c r="AF16" s="89" t="s">
        <v>76</v>
      </c>
      <c r="AG16" s="122" t="s">
        <v>105</v>
      </c>
      <c r="AH16" s="1"/>
      <c r="AI16" s="1"/>
      <c r="AJ16" s="1"/>
      <c r="AK16" s="89" t="s">
        <v>42</v>
      </c>
      <c r="AL16" s="89" t="s">
        <v>110</v>
      </c>
      <c r="AM16" s="89" t="s">
        <v>109</v>
      </c>
      <c r="AN16" s="89" t="s">
        <v>42</v>
      </c>
      <c r="AO16" s="89" t="s">
        <v>101</v>
      </c>
      <c r="AP16" s="89" t="s">
        <v>102</v>
      </c>
      <c r="AQ16" s="89" t="s">
        <v>42</v>
      </c>
      <c r="AR16" s="89" t="s">
        <v>101</v>
      </c>
      <c r="AS16" s="89" t="s">
        <v>105</v>
      </c>
      <c r="AT16" s="89" t="s">
        <v>42</v>
      </c>
      <c r="AU16" s="89" t="s">
        <v>108</v>
      </c>
      <c r="AV16" s="89" t="s">
        <v>99</v>
      </c>
      <c r="AW16" s="1"/>
      <c r="AX16" s="1"/>
      <c r="AY16" s="1"/>
      <c r="AZ16" s="89" t="s">
        <v>42</v>
      </c>
      <c r="BA16" s="89" t="s">
        <v>86</v>
      </c>
      <c r="BB16" s="89" t="s">
        <v>104</v>
      </c>
      <c r="BC16" s="1"/>
      <c r="BD16" s="1"/>
      <c r="BE16" s="1"/>
      <c r="BF16" s="89" t="s">
        <v>42</v>
      </c>
      <c r="BG16" s="89" t="s">
        <v>108</v>
      </c>
      <c r="BH16" s="89" t="s">
        <v>99</v>
      </c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s="3" customFormat="1" ht="12.75">
      <c r="A17" s="89">
        <v>14</v>
      </c>
      <c r="B17" s="90" t="s">
        <v>259</v>
      </c>
      <c r="C17" s="90" t="s">
        <v>295</v>
      </c>
      <c r="D17" s="89" t="s">
        <v>278</v>
      </c>
      <c r="E17" s="90" t="s">
        <v>296</v>
      </c>
      <c r="F17" s="64">
        <f t="shared" si="0"/>
        <v>169</v>
      </c>
      <c r="G17" s="2"/>
      <c r="H17" s="33">
        <f>K17</f>
        <v>159</v>
      </c>
      <c r="I17" s="5"/>
      <c r="J17" s="35">
        <f t="shared" si="1"/>
        <v>10</v>
      </c>
      <c r="K17" s="26">
        <f t="shared" si="2"/>
        <v>159</v>
      </c>
      <c r="L17" s="26"/>
      <c r="M17" s="66">
        <v>10</v>
      </c>
      <c r="N17" s="66"/>
      <c r="O17" s="65" t="str">
        <f t="shared" si="3"/>
        <v> </v>
      </c>
      <c r="P17" s="1"/>
      <c r="Q17" s="1"/>
      <c r="R17" s="1"/>
      <c r="S17" s="89" t="s">
        <v>42</v>
      </c>
      <c r="T17" s="89" t="s">
        <v>68</v>
      </c>
      <c r="U17" s="89" t="s">
        <v>104</v>
      </c>
      <c r="V17" s="1"/>
      <c r="W17" s="1"/>
      <c r="X17" s="1"/>
      <c r="Y17" s="89" t="s">
        <v>42</v>
      </c>
      <c r="Z17" s="89" t="s">
        <v>77</v>
      </c>
      <c r="AA17" s="89" t="s">
        <v>101</v>
      </c>
      <c r="AB17" s="89" t="s">
        <v>42</v>
      </c>
      <c r="AC17" s="89" t="s">
        <v>73</v>
      </c>
      <c r="AD17" s="89" t="s">
        <v>67</v>
      </c>
      <c r="AE17" s="89" t="s">
        <v>42</v>
      </c>
      <c r="AF17" s="89" t="s">
        <v>101</v>
      </c>
      <c r="AG17" s="122" t="s">
        <v>102</v>
      </c>
      <c r="AH17" s="89" t="s">
        <v>42</v>
      </c>
      <c r="AI17" s="89" t="s">
        <v>104</v>
      </c>
      <c r="AJ17" s="89">
        <v>14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89" t="s">
        <v>42</v>
      </c>
      <c r="BD17" s="89" t="s">
        <v>103</v>
      </c>
      <c r="BE17" s="89" t="s">
        <v>100</v>
      </c>
      <c r="BF17" s="1"/>
      <c r="BG17" s="1"/>
      <c r="BH17" s="1"/>
      <c r="BI17" s="1"/>
      <c r="BJ17" s="1"/>
      <c r="BK17" s="1"/>
      <c r="BL17" s="1"/>
      <c r="BM17" s="1"/>
      <c r="BN17" s="1"/>
      <c r="BO17" s="89" t="s">
        <v>42</v>
      </c>
      <c r="BP17" s="89" t="s">
        <v>103</v>
      </c>
      <c r="BQ17" s="89" t="s">
        <v>100</v>
      </c>
      <c r="BR17" s="89" t="s">
        <v>42</v>
      </c>
      <c r="BS17" s="89" t="s">
        <v>101</v>
      </c>
      <c r="BT17" s="89" t="s">
        <v>102</v>
      </c>
      <c r="BU17" s="89" t="s">
        <v>42</v>
      </c>
      <c r="BV17" s="89" t="s">
        <v>109</v>
      </c>
      <c r="BW17" s="89" t="s">
        <v>110</v>
      </c>
      <c r="BX17" s="89" t="s">
        <v>42</v>
      </c>
      <c r="BY17" s="89" t="s">
        <v>86</v>
      </c>
      <c r="BZ17" s="89" t="s">
        <v>104</v>
      </c>
      <c r="CA17" s="1"/>
      <c r="CB17" s="1"/>
      <c r="CC17" s="1"/>
    </row>
    <row r="18" spans="1:81" s="3" customFormat="1" ht="12.75">
      <c r="A18" s="89">
        <v>15</v>
      </c>
      <c r="B18" s="90" t="s">
        <v>259</v>
      </c>
      <c r="C18" s="90" t="s">
        <v>306</v>
      </c>
      <c r="D18" s="89" t="s">
        <v>271</v>
      </c>
      <c r="E18" s="90" t="s">
        <v>144</v>
      </c>
      <c r="F18" s="64">
        <f t="shared" si="0"/>
        <v>141</v>
      </c>
      <c r="G18" s="2"/>
      <c r="H18" s="33">
        <f>K18</f>
        <v>141</v>
      </c>
      <c r="I18" s="5"/>
      <c r="J18" s="35">
        <f t="shared" si="1"/>
        <v>14</v>
      </c>
      <c r="K18" s="26">
        <f t="shared" si="2"/>
        <v>141</v>
      </c>
      <c r="L18" s="26"/>
      <c r="M18" s="66"/>
      <c r="N18" s="66"/>
      <c r="O18" s="65" t="str">
        <f t="shared" si="3"/>
        <v> </v>
      </c>
      <c r="P18" s="89" t="s">
        <v>42</v>
      </c>
      <c r="Q18" s="89" t="s">
        <v>110</v>
      </c>
      <c r="R18" s="89">
        <v>7</v>
      </c>
      <c r="S18" s="1"/>
      <c r="T18" s="1"/>
      <c r="U18" s="1"/>
      <c r="V18" s="1"/>
      <c r="W18" s="1"/>
      <c r="X18" s="1"/>
      <c r="Y18" s="1"/>
      <c r="Z18" s="1"/>
      <c r="AA18" s="1"/>
      <c r="AB18" s="89" t="s">
        <v>42</v>
      </c>
      <c r="AC18" s="89" t="s">
        <v>272</v>
      </c>
      <c r="AD18" s="89" t="s">
        <v>42</v>
      </c>
      <c r="AE18" s="89" t="s">
        <v>42</v>
      </c>
      <c r="AF18" s="89" t="s">
        <v>110</v>
      </c>
      <c r="AG18" s="122" t="s">
        <v>109</v>
      </c>
      <c r="AH18" s="89" t="s">
        <v>42</v>
      </c>
      <c r="AI18" s="89" t="s">
        <v>118</v>
      </c>
      <c r="AJ18" s="89">
        <v>2</v>
      </c>
      <c r="AK18" s="89" t="s">
        <v>42</v>
      </c>
      <c r="AL18" s="89" t="s">
        <v>105</v>
      </c>
      <c r="AM18" s="89" t="s">
        <v>76</v>
      </c>
      <c r="AN18" s="1"/>
      <c r="AO18" s="1"/>
      <c r="AP18" s="1"/>
      <c r="AQ18" s="89" t="s">
        <v>42</v>
      </c>
      <c r="AR18" s="89" t="s">
        <v>109</v>
      </c>
      <c r="AS18" s="89" t="s">
        <v>108</v>
      </c>
      <c r="AT18" s="89" t="s">
        <v>42</v>
      </c>
      <c r="AU18" s="89" t="s">
        <v>105</v>
      </c>
      <c r="AV18" s="89" t="s">
        <v>76</v>
      </c>
      <c r="AW18" s="89" t="s">
        <v>42</v>
      </c>
      <c r="AX18" s="89" t="s">
        <v>76</v>
      </c>
      <c r="AY18" s="89" t="s">
        <v>105</v>
      </c>
      <c r="AZ18" s="1"/>
      <c r="BA18" s="1"/>
      <c r="BB18" s="1"/>
      <c r="BC18" s="89" t="s">
        <v>42</v>
      </c>
      <c r="BD18" s="89" t="s">
        <v>75</v>
      </c>
      <c r="BE18" s="89" t="s">
        <v>74</v>
      </c>
      <c r="BF18" s="89" t="s">
        <v>42</v>
      </c>
      <c r="BG18" s="89" t="s">
        <v>105</v>
      </c>
      <c r="BH18" s="89" t="s">
        <v>76</v>
      </c>
      <c r="BI18" s="89" t="s">
        <v>42</v>
      </c>
      <c r="BJ18" s="89" t="s">
        <v>102</v>
      </c>
      <c r="BK18" s="89" t="s">
        <v>101</v>
      </c>
      <c r="BL18" s="1"/>
      <c r="BM18" s="1"/>
      <c r="BN18" s="1"/>
      <c r="BO18" s="1"/>
      <c r="BP18" s="1"/>
      <c r="BQ18" s="1"/>
      <c r="BR18" s="89" t="s">
        <v>42</v>
      </c>
      <c r="BS18" s="89" t="s">
        <v>83</v>
      </c>
      <c r="BT18" s="89" t="s">
        <v>82</v>
      </c>
      <c r="BU18" s="1"/>
      <c r="BV18" s="1"/>
      <c r="BW18" s="1"/>
      <c r="BX18" s="89" t="s">
        <v>42</v>
      </c>
      <c r="BY18" s="89" t="s">
        <v>77</v>
      </c>
      <c r="BZ18" s="89" t="s">
        <v>87</v>
      </c>
      <c r="CA18" s="89" t="s">
        <v>42</v>
      </c>
      <c r="CB18" s="89" t="s">
        <v>102</v>
      </c>
      <c r="CC18" s="89" t="s">
        <v>103</v>
      </c>
    </row>
    <row r="19" spans="1:81" s="3" customFormat="1" ht="12.75">
      <c r="A19" s="145"/>
      <c r="B19" s="146"/>
      <c r="C19" s="146"/>
      <c r="D19" s="145"/>
      <c r="E19" s="146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5"/>
      <c r="T19" s="145"/>
      <c r="U19" s="145"/>
      <c r="V19" s="144"/>
      <c r="W19" s="144"/>
      <c r="X19" s="144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5"/>
      <c r="BD19" s="145"/>
      <c r="BE19" s="145"/>
      <c r="BF19" s="144"/>
      <c r="BG19" s="144"/>
      <c r="BH19" s="144"/>
      <c r="BI19" s="144"/>
      <c r="BJ19" s="144"/>
      <c r="BK19" s="144"/>
      <c r="BL19" s="144"/>
      <c r="BM19" s="144"/>
      <c r="BN19" s="144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4"/>
      <c r="CB19" s="144"/>
      <c r="CC19" s="144"/>
    </row>
    <row r="20" spans="1:81" s="3" customFormat="1" ht="12.75">
      <c r="A20" s="89">
        <v>16</v>
      </c>
      <c r="B20" s="90" t="s">
        <v>259</v>
      </c>
      <c r="C20" s="90" t="s">
        <v>281</v>
      </c>
      <c r="D20" s="89" t="s">
        <v>267</v>
      </c>
      <c r="E20" s="90" t="s">
        <v>98</v>
      </c>
      <c r="F20" s="64">
        <f aca="true" t="shared" si="4" ref="F20:F51">K20+L20+M20+N20</f>
        <v>276</v>
      </c>
      <c r="G20" s="2"/>
      <c r="H20" s="33">
        <f>K20</f>
        <v>276</v>
      </c>
      <c r="I20" s="5"/>
      <c r="J20" s="35">
        <f aca="true" t="shared" si="5" ref="J20:J51">P20+S20+V20+Y20+AB20+AE20+AH20+AK20+AN20+AQ20+AT20+AW20+AZ20+BC20+BF20+BI20+BL20+BO20+BR20+BU20+BX20+CA20</f>
        <v>14</v>
      </c>
      <c r="K20" s="26">
        <f aca="true" t="shared" si="6" ref="K20:K51">R20+U20+X20+AA20+AD20+AG20+AJ20+AM20+AP20+AS20+AV20+AY20+BB20+BE20+BH20+BK20+BN20+BQ20+BT20+BW20+BZ20+CC20</f>
        <v>276</v>
      </c>
      <c r="L20" s="26"/>
      <c r="M20" s="66"/>
      <c r="N20" s="66"/>
      <c r="O20" s="65" t="str">
        <f aca="true" t="shared" si="7" ref="O20:O51">IF(COUNTIF(assolute,C20)&gt;1,"x"," ")</f>
        <v> </v>
      </c>
      <c r="P20" s="89" t="s">
        <v>42</v>
      </c>
      <c r="Q20" s="89">
        <v>8</v>
      </c>
      <c r="R20" s="89">
        <v>20</v>
      </c>
      <c r="S20" s="89" t="s">
        <v>42</v>
      </c>
      <c r="T20" s="89" t="s">
        <v>104</v>
      </c>
      <c r="U20" s="89" t="s">
        <v>68</v>
      </c>
      <c r="V20" s="1"/>
      <c r="W20" s="1"/>
      <c r="X20" s="1"/>
      <c r="Y20" s="89" t="s">
        <v>42</v>
      </c>
      <c r="Z20" s="89" t="s">
        <v>103</v>
      </c>
      <c r="AA20" s="89" t="s">
        <v>102</v>
      </c>
      <c r="AB20" s="89" t="s">
        <v>42</v>
      </c>
      <c r="AC20" s="89" t="s">
        <v>99</v>
      </c>
      <c r="AD20" s="89" t="s">
        <v>75</v>
      </c>
      <c r="AE20" s="1"/>
      <c r="AF20" s="1"/>
      <c r="AG20" s="125"/>
      <c r="AH20" s="89" t="s">
        <v>42</v>
      </c>
      <c r="AI20" s="89" t="s">
        <v>99</v>
      </c>
      <c r="AJ20" s="89">
        <v>17</v>
      </c>
      <c r="AK20" s="1"/>
      <c r="AL20" s="1"/>
      <c r="AM20" s="1"/>
      <c r="AN20" s="89" t="s">
        <v>42</v>
      </c>
      <c r="AO20" s="89" t="s">
        <v>76</v>
      </c>
      <c r="AP20" s="89" t="s">
        <v>105</v>
      </c>
      <c r="AQ20" s="89" t="s">
        <v>42</v>
      </c>
      <c r="AR20" s="89" t="s">
        <v>87</v>
      </c>
      <c r="AS20" s="89" t="s">
        <v>83</v>
      </c>
      <c r="AT20" s="1"/>
      <c r="AU20" s="1"/>
      <c r="AV20" s="1"/>
      <c r="AW20" s="1"/>
      <c r="AX20" s="1"/>
      <c r="AY20" s="1"/>
      <c r="AZ20" s="89" t="s">
        <v>42</v>
      </c>
      <c r="BA20" s="89" t="s">
        <v>104</v>
      </c>
      <c r="BB20" s="89" t="s">
        <v>86</v>
      </c>
      <c r="BC20" s="89" t="s">
        <v>42</v>
      </c>
      <c r="BD20" s="89" t="s">
        <v>109</v>
      </c>
      <c r="BE20" s="89" t="s">
        <v>110</v>
      </c>
      <c r="BF20" s="89" t="s">
        <v>42</v>
      </c>
      <c r="BG20" s="89" t="s">
        <v>76</v>
      </c>
      <c r="BH20" s="89" t="s">
        <v>105</v>
      </c>
      <c r="BI20" s="89" t="s">
        <v>42</v>
      </c>
      <c r="BJ20" s="89" t="s">
        <v>76</v>
      </c>
      <c r="BK20" s="89" t="s">
        <v>105</v>
      </c>
      <c r="BL20" s="1"/>
      <c r="BM20" s="1"/>
      <c r="BN20" s="125"/>
      <c r="BO20" s="89" t="s">
        <v>42</v>
      </c>
      <c r="BP20" s="89" t="s">
        <v>87</v>
      </c>
      <c r="BQ20" s="89" t="s">
        <v>77</v>
      </c>
      <c r="BR20" s="1"/>
      <c r="BS20" s="1"/>
      <c r="BT20" s="1"/>
      <c r="BU20" s="89" t="s">
        <v>42</v>
      </c>
      <c r="BV20" s="89" t="s">
        <v>108</v>
      </c>
      <c r="BW20" s="89" t="s">
        <v>99</v>
      </c>
      <c r="BX20" s="89" t="s">
        <v>42</v>
      </c>
      <c r="BY20" s="89" t="s">
        <v>101</v>
      </c>
      <c r="BZ20" s="89" t="s">
        <v>102</v>
      </c>
      <c r="CA20" s="1"/>
      <c r="CB20" s="1"/>
      <c r="CC20" s="1"/>
    </row>
    <row r="21" spans="1:81" s="3" customFormat="1" ht="12.75">
      <c r="A21" s="89">
        <v>17</v>
      </c>
      <c r="B21" s="90" t="s">
        <v>259</v>
      </c>
      <c r="C21" s="90" t="s">
        <v>282</v>
      </c>
      <c r="D21" s="89" t="s">
        <v>267</v>
      </c>
      <c r="E21" s="90" t="s">
        <v>95</v>
      </c>
      <c r="F21" s="64">
        <f t="shared" si="4"/>
        <v>246</v>
      </c>
      <c r="G21" s="2"/>
      <c r="H21" s="33"/>
      <c r="I21" s="5"/>
      <c r="J21" s="35">
        <f t="shared" si="5"/>
        <v>8</v>
      </c>
      <c r="K21" s="26">
        <f t="shared" si="6"/>
        <v>246</v>
      </c>
      <c r="L21" s="26"/>
      <c r="M21" s="66"/>
      <c r="N21" s="66"/>
      <c r="O21" s="65" t="str">
        <f t="shared" si="7"/>
        <v> </v>
      </c>
      <c r="P21" s="1"/>
      <c r="Q21" s="1"/>
      <c r="R21" s="1"/>
      <c r="S21" s="89" t="s">
        <v>42</v>
      </c>
      <c r="T21" s="89" t="s">
        <v>72</v>
      </c>
      <c r="U21" s="89" t="s">
        <v>283</v>
      </c>
      <c r="V21" s="1"/>
      <c r="W21" s="1"/>
      <c r="X21" s="1"/>
      <c r="Y21" s="89" t="s">
        <v>42</v>
      </c>
      <c r="Z21" s="89" t="s">
        <v>64</v>
      </c>
      <c r="AA21" s="89" t="s">
        <v>71</v>
      </c>
      <c r="AB21" s="89" t="s">
        <v>42</v>
      </c>
      <c r="AC21" s="89" t="s">
        <v>72</v>
      </c>
      <c r="AD21" s="89">
        <v>35</v>
      </c>
      <c r="AE21" s="89" t="s">
        <v>42</v>
      </c>
      <c r="AF21" s="89" t="s">
        <v>70</v>
      </c>
      <c r="AG21" s="89" t="s">
        <v>71</v>
      </c>
      <c r="AH21" s="89" t="s">
        <v>42</v>
      </c>
      <c r="AI21" s="89" t="s">
        <v>72</v>
      </c>
      <c r="AJ21" s="89">
        <v>29</v>
      </c>
      <c r="AK21" s="89" t="s">
        <v>42</v>
      </c>
      <c r="AL21" s="89" t="s">
        <v>70</v>
      </c>
      <c r="AM21" s="89" t="s">
        <v>71</v>
      </c>
      <c r="AN21" s="89" t="s">
        <v>42</v>
      </c>
      <c r="AO21" s="89" t="s">
        <v>53</v>
      </c>
      <c r="AP21" s="89" t="s">
        <v>66</v>
      </c>
      <c r="AQ21" s="1"/>
      <c r="AR21" s="1"/>
      <c r="AS21" s="1"/>
      <c r="AT21" s="89" t="s">
        <v>42</v>
      </c>
      <c r="AU21" s="89" t="s">
        <v>53</v>
      </c>
      <c r="AV21" s="89" t="s">
        <v>66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s="3" customFormat="1" ht="12.75">
      <c r="A22" s="89">
        <v>18</v>
      </c>
      <c r="B22" s="90" t="s">
        <v>259</v>
      </c>
      <c r="C22" s="90" t="s">
        <v>288</v>
      </c>
      <c r="D22" s="89" t="s">
        <v>271</v>
      </c>
      <c r="E22" s="90" t="s">
        <v>289</v>
      </c>
      <c r="F22" s="64">
        <f t="shared" si="4"/>
        <v>225</v>
      </c>
      <c r="G22" s="2"/>
      <c r="H22" s="33">
        <f>K22</f>
        <v>225</v>
      </c>
      <c r="I22" s="5"/>
      <c r="J22" s="35">
        <f t="shared" si="5"/>
        <v>11</v>
      </c>
      <c r="K22" s="26">
        <f t="shared" si="6"/>
        <v>225</v>
      </c>
      <c r="L22" s="26"/>
      <c r="M22" s="66"/>
      <c r="N22" s="66"/>
      <c r="O22" s="65" t="str">
        <f t="shared" si="7"/>
        <v> 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25"/>
      <c r="AH22" s="89" t="s">
        <v>42</v>
      </c>
      <c r="AI22" s="89" t="s">
        <v>109</v>
      </c>
      <c r="AJ22" s="89">
        <v>16</v>
      </c>
      <c r="AK22" s="89" t="s">
        <v>42</v>
      </c>
      <c r="AL22" s="89" t="s">
        <v>86</v>
      </c>
      <c r="AM22" s="89" t="s">
        <v>104</v>
      </c>
      <c r="AN22" s="1"/>
      <c r="AO22" s="1"/>
      <c r="AP22" s="1"/>
      <c r="AQ22" s="1"/>
      <c r="AR22" s="1"/>
      <c r="AS22" s="1"/>
      <c r="AT22" s="89" t="s">
        <v>42</v>
      </c>
      <c r="AU22" s="89" t="s">
        <v>101</v>
      </c>
      <c r="AV22" s="89" t="s">
        <v>102</v>
      </c>
      <c r="AW22" s="1"/>
      <c r="AX22" s="1"/>
      <c r="AY22" s="1"/>
      <c r="AZ22" s="89" t="s">
        <v>42</v>
      </c>
      <c r="BA22" s="89" t="s">
        <v>99</v>
      </c>
      <c r="BB22" s="89" t="s">
        <v>108</v>
      </c>
      <c r="BC22" s="89" t="s">
        <v>42</v>
      </c>
      <c r="BD22" s="89" t="s">
        <v>87</v>
      </c>
      <c r="BE22" s="89" t="s">
        <v>77</v>
      </c>
      <c r="BF22" s="1"/>
      <c r="BG22" s="1"/>
      <c r="BH22" s="1"/>
      <c r="BI22" s="89" t="s">
        <v>42</v>
      </c>
      <c r="BJ22" s="89" t="s">
        <v>82</v>
      </c>
      <c r="BK22" s="89" t="s">
        <v>83</v>
      </c>
      <c r="BL22" s="1"/>
      <c r="BM22" s="1"/>
      <c r="BN22" s="125"/>
      <c r="BO22" s="89" t="s">
        <v>42</v>
      </c>
      <c r="BP22" s="89" t="s">
        <v>82</v>
      </c>
      <c r="BQ22" s="89" t="s">
        <v>83</v>
      </c>
      <c r="BR22" s="89" t="s">
        <v>42</v>
      </c>
      <c r="BS22" s="89" t="s">
        <v>76</v>
      </c>
      <c r="BT22" s="89" t="s">
        <v>105</v>
      </c>
      <c r="BU22" s="89" t="s">
        <v>42</v>
      </c>
      <c r="BV22" s="89" t="s">
        <v>76</v>
      </c>
      <c r="BW22" s="89" t="s">
        <v>105</v>
      </c>
      <c r="BX22" s="89" t="s">
        <v>42</v>
      </c>
      <c r="BY22" s="89" t="s">
        <v>82</v>
      </c>
      <c r="BZ22" s="89" t="s">
        <v>83</v>
      </c>
      <c r="CA22" s="89" t="s">
        <v>42</v>
      </c>
      <c r="CB22" s="89" t="s">
        <v>101</v>
      </c>
      <c r="CC22" s="89" t="s">
        <v>77</v>
      </c>
    </row>
    <row r="23" spans="1:81" s="3" customFormat="1" ht="12.75">
      <c r="A23" s="89">
        <v>19</v>
      </c>
      <c r="B23" s="90" t="s">
        <v>259</v>
      </c>
      <c r="C23" s="90" t="s">
        <v>285</v>
      </c>
      <c r="D23" s="89" t="s">
        <v>261</v>
      </c>
      <c r="E23" s="90" t="s">
        <v>163</v>
      </c>
      <c r="F23" s="64">
        <f t="shared" si="4"/>
        <v>218</v>
      </c>
      <c r="G23" s="2"/>
      <c r="H23" s="33"/>
      <c r="I23" s="5"/>
      <c r="J23" s="35">
        <f t="shared" si="5"/>
        <v>7</v>
      </c>
      <c r="K23" s="26">
        <f t="shared" si="6"/>
        <v>193</v>
      </c>
      <c r="L23" s="26"/>
      <c r="M23" s="66">
        <v>25</v>
      </c>
      <c r="N23" s="66"/>
      <c r="O23" s="65" t="str">
        <f t="shared" si="7"/>
        <v> </v>
      </c>
      <c r="P23" s="1"/>
      <c r="Q23" s="1"/>
      <c r="R23" s="1"/>
      <c r="S23" s="89" t="s">
        <v>42</v>
      </c>
      <c r="T23" s="89" t="s">
        <v>82</v>
      </c>
      <c r="U23" s="89" t="s">
        <v>208</v>
      </c>
      <c r="V23" s="1"/>
      <c r="W23" s="1"/>
      <c r="X23" s="1"/>
      <c r="Y23" s="89" t="s">
        <v>42</v>
      </c>
      <c r="Z23" s="89" t="s">
        <v>74</v>
      </c>
      <c r="AA23" s="89" t="s">
        <v>65</v>
      </c>
      <c r="AB23" s="89" t="s">
        <v>42</v>
      </c>
      <c r="AC23" s="89" t="s">
        <v>67</v>
      </c>
      <c r="AD23" s="89">
        <v>33</v>
      </c>
      <c r="AE23" s="1"/>
      <c r="AF23" s="1"/>
      <c r="AG23" s="1"/>
      <c r="AH23" s="89" t="s">
        <v>42</v>
      </c>
      <c r="AI23" s="89" t="s">
        <v>64</v>
      </c>
      <c r="AJ23" s="89">
        <v>28</v>
      </c>
      <c r="AK23" s="89" t="s">
        <v>42</v>
      </c>
      <c r="AL23" s="89" t="s">
        <v>67</v>
      </c>
      <c r="AM23" s="89" t="s">
        <v>68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89" t="s">
        <v>42</v>
      </c>
      <c r="BA23" s="89" t="s">
        <v>87</v>
      </c>
      <c r="BB23" s="89" t="s">
        <v>77</v>
      </c>
      <c r="BC23" s="89" t="s">
        <v>42</v>
      </c>
      <c r="BD23" s="89" t="s">
        <v>82</v>
      </c>
      <c r="BE23" s="89" t="s">
        <v>83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s="3" customFormat="1" ht="12.75">
      <c r="A24" s="89">
        <v>20</v>
      </c>
      <c r="B24" s="90" t="s">
        <v>259</v>
      </c>
      <c r="C24" s="90" t="s">
        <v>298</v>
      </c>
      <c r="D24" s="89" t="s">
        <v>267</v>
      </c>
      <c r="E24" s="90" t="s">
        <v>117</v>
      </c>
      <c r="F24" s="64">
        <f t="shared" si="4"/>
        <v>186</v>
      </c>
      <c r="G24" s="2"/>
      <c r="H24" s="33"/>
      <c r="I24" s="5"/>
      <c r="J24" s="35">
        <f t="shared" si="5"/>
        <v>8</v>
      </c>
      <c r="K24" s="26">
        <f t="shared" si="6"/>
        <v>186</v>
      </c>
      <c r="L24" s="26"/>
      <c r="M24" s="66"/>
      <c r="N24" s="66"/>
      <c r="O24" s="65" t="str">
        <f t="shared" si="7"/>
        <v> </v>
      </c>
      <c r="P24" s="89" t="s">
        <v>42</v>
      </c>
      <c r="Q24" s="89" t="s">
        <v>72</v>
      </c>
      <c r="R24" s="89">
        <v>27</v>
      </c>
      <c r="S24" s="89" t="s">
        <v>42</v>
      </c>
      <c r="T24" s="89" t="s">
        <v>74</v>
      </c>
      <c r="U24" s="89" t="s">
        <v>291</v>
      </c>
      <c r="V24" s="89" t="s">
        <v>42</v>
      </c>
      <c r="W24" s="89" t="s">
        <v>72</v>
      </c>
      <c r="X24" s="89" t="s">
        <v>69</v>
      </c>
      <c r="Y24" s="89" t="s">
        <v>42</v>
      </c>
      <c r="Z24" s="89" t="s">
        <v>101</v>
      </c>
      <c r="AA24" s="89" t="s">
        <v>77</v>
      </c>
      <c r="AB24" s="89" t="s">
        <v>42</v>
      </c>
      <c r="AC24" s="89" t="s">
        <v>82</v>
      </c>
      <c r="AD24" s="101"/>
      <c r="AE24" s="1"/>
      <c r="AF24" s="1"/>
      <c r="AG24" s="1"/>
      <c r="AH24" s="89" t="s">
        <v>42</v>
      </c>
      <c r="AI24" s="89" t="s">
        <v>87</v>
      </c>
      <c r="AJ24" s="89">
        <v>24</v>
      </c>
      <c r="AK24" s="89" t="s">
        <v>42</v>
      </c>
      <c r="AL24" s="89" t="s">
        <v>74</v>
      </c>
      <c r="AM24" s="89" t="s">
        <v>75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89" t="s">
        <v>42</v>
      </c>
      <c r="CB24" s="89" t="s">
        <v>74</v>
      </c>
      <c r="CC24" s="89" t="s">
        <v>68</v>
      </c>
    </row>
    <row r="25" spans="1:81" s="3" customFormat="1" ht="12.75">
      <c r="A25" s="89">
        <v>21</v>
      </c>
      <c r="B25" s="90" t="s">
        <v>259</v>
      </c>
      <c r="C25" s="90" t="s">
        <v>299</v>
      </c>
      <c r="D25" s="89" t="s">
        <v>275</v>
      </c>
      <c r="E25" s="90" t="s">
        <v>268</v>
      </c>
      <c r="F25" s="64">
        <f t="shared" si="4"/>
        <v>182</v>
      </c>
      <c r="G25" s="2"/>
      <c r="H25" s="33"/>
      <c r="I25" s="5"/>
      <c r="J25" s="35">
        <f t="shared" si="5"/>
        <v>6</v>
      </c>
      <c r="K25" s="26">
        <f t="shared" si="6"/>
        <v>157</v>
      </c>
      <c r="L25" s="26"/>
      <c r="M25" s="66">
        <v>25</v>
      </c>
      <c r="N25" s="66"/>
      <c r="O25" s="65" t="str">
        <f t="shared" si="7"/>
        <v> 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89" t="s">
        <v>42</v>
      </c>
      <c r="AX25" s="89" t="s">
        <v>72</v>
      </c>
      <c r="AY25" s="89" t="s">
        <v>69</v>
      </c>
      <c r="AZ25" s="89" t="s">
        <v>42</v>
      </c>
      <c r="BA25" s="89" t="s">
        <v>72</v>
      </c>
      <c r="BB25" s="89" t="s">
        <v>69</v>
      </c>
      <c r="BC25" s="89" t="s">
        <v>42</v>
      </c>
      <c r="BD25" s="89" t="s">
        <v>72</v>
      </c>
      <c r="BE25" s="89" t="s">
        <v>69</v>
      </c>
      <c r="BF25" s="89" t="s">
        <v>42</v>
      </c>
      <c r="BG25" s="89" t="s">
        <v>64</v>
      </c>
      <c r="BH25" s="89" t="s">
        <v>65</v>
      </c>
      <c r="BI25" s="89" t="s">
        <v>42</v>
      </c>
      <c r="BJ25" s="89" t="s">
        <v>64</v>
      </c>
      <c r="BK25" s="89" t="s">
        <v>65</v>
      </c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89" t="s">
        <v>42</v>
      </c>
      <c r="CB25" s="89" t="s">
        <v>82</v>
      </c>
      <c r="CC25" s="89" t="s">
        <v>75</v>
      </c>
    </row>
    <row r="26" spans="1:81" s="3" customFormat="1" ht="12.75">
      <c r="A26" s="89">
        <v>22</v>
      </c>
      <c r="B26" s="90" t="s">
        <v>259</v>
      </c>
      <c r="C26" s="90" t="s">
        <v>293</v>
      </c>
      <c r="D26" s="89" t="s">
        <v>275</v>
      </c>
      <c r="E26" s="90" t="s">
        <v>294</v>
      </c>
      <c r="F26" s="64">
        <f t="shared" si="4"/>
        <v>181</v>
      </c>
      <c r="G26" s="2"/>
      <c r="H26" s="33"/>
      <c r="I26" s="5"/>
      <c r="J26" s="35">
        <f t="shared" si="5"/>
        <v>6</v>
      </c>
      <c r="K26" s="26">
        <f t="shared" si="6"/>
        <v>181</v>
      </c>
      <c r="L26" s="26"/>
      <c r="M26" s="66"/>
      <c r="N26" s="66"/>
      <c r="O26" s="65" t="str">
        <f t="shared" si="7"/>
        <v> </v>
      </c>
      <c r="P26" s="1"/>
      <c r="Q26" s="1"/>
      <c r="R26" s="1"/>
      <c r="S26" s="1"/>
      <c r="T26" s="1"/>
      <c r="U26" s="1"/>
      <c r="V26" s="89" t="s">
        <v>42</v>
      </c>
      <c r="W26" s="89" t="s">
        <v>42</v>
      </c>
      <c r="X26" s="89" t="s">
        <v>91</v>
      </c>
      <c r="Y26" s="89" t="s">
        <v>42</v>
      </c>
      <c r="Z26" s="89" t="s">
        <v>42</v>
      </c>
      <c r="AA26" s="89" t="s">
        <v>81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89" t="s">
        <v>42</v>
      </c>
      <c r="BG26" s="89" t="s">
        <v>42</v>
      </c>
      <c r="BH26" s="89" t="s">
        <v>91</v>
      </c>
      <c r="BI26" s="1"/>
      <c r="BJ26" s="1"/>
      <c r="BK26" s="1"/>
      <c r="BL26" s="89" t="s">
        <v>42</v>
      </c>
      <c r="BM26" s="89" t="s">
        <v>53</v>
      </c>
      <c r="BN26" s="89" t="s">
        <v>66</v>
      </c>
      <c r="BO26" s="1"/>
      <c r="BP26" s="1"/>
      <c r="BQ26" s="1"/>
      <c r="BR26" s="1"/>
      <c r="BS26" s="1"/>
      <c r="BT26" s="1"/>
      <c r="BU26" s="89" t="s">
        <v>42</v>
      </c>
      <c r="BV26" s="89" t="s">
        <v>42</v>
      </c>
      <c r="BW26" s="89" t="s">
        <v>91</v>
      </c>
      <c r="BX26" s="89" t="s">
        <v>42</v>
      </c>
      <c r="BY26" s="89" t="s">
        <v>42</v>
      </c>
      <c r="BZ26" s="89" t="s">
        <v>91</v>
      </c>
      <c r="CA26" s="1"/>
      <c r="CB26" s="1"/>
      <c r="CC26" s="1"/>
    </row>
    <row r="27" spans="1:81" s="3" customFormat="1" ht="12.75">
      <c r="A27" s="89">
        <v>23</v>
      </c>
      <c r="B27" s="90" t="s">
        <v>259</v>
      </c>
      <c r="C27" s="90" t="s">
        <v>297</v>
      </c>
      <c r="D27" s="89" t="s">
        <v>275</v>
      </c>
      <c r="E27" s="90" t="s">
        <v>85</v>
      </c>
      <c r="F27" s="64">
        <f t="shared" si="4"/>
        <v>165</v>
      </c>
      <c r="G27" s="2"/>
      <c r="H27" s="33">
        <f>K27</f>
        <v>165</v>
      </c>
      <c r="I27" s="5"/>
      <c r="J27" s="35">
        <f t="shared" si="5"/>
        <v>10</v>
      </c>
      <c r="K27" s="26">
        <f t="shared" si="6"/>
        <v>165</v>
      </c>
      <c r="L27" s="26"/>
      <c r="M27" s="66"/>
      <c r="N27" s="66"/>
      <c r="O27" s="65" t="str">
        <f t="shared" si="7"/>
        <v> </v>
      </c>
      <c r="P27" s="1"/>
      <c r="Q27" s="1"/>
      <c r="R27" s="1"/>
      <c r="S27" s="1"/>
      <c r="T27" s="1"/>
      <c r="U27" s="1"/>
      <c r="V27" s="1"/>
      <c r="W27" s="1"/>
      <c r="X27" s="1"/>
      <c r="Y27" s="89" t="s">
        <v>42</v>
      </c>
      <c r="Z27" s="89" t="s">
        <v>104</v>
      </c>
      <c r="AA27" s="89" t="s">
        <v>110</v>
      </c>
      <c r="AB27" s="89" t="s">
        <v>42</v>
      </c>
      <c r="AC27" s="89" t="s">
        <v>83</v>
      </c>
      <c r="AD27" s="89" t="s">
        <v>109</v>
      </c>
      <c r="AE27" s="1"/>
      <c r="AF27" s="1"/>
      <c r="AG27" s="125"/>
      <c r="AH27" s="89" t="s">
        <v>42</v>
      </c>
      <c r="AI27" s="89" t="s">
        <v>102</v>
      </c>
      <c r="AJ27" s="89">
        <v>13</v>
      </c>
      <c r="AK27" s="89" t="s">
        <v>42</v>
      </c>
      <c r="AL27" s="89" t="s">
        <v>103</v>
      </c>
      <c r="AM27" s="89" t="s">
        <v>100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89" t="s">
        <v>42</v>
      </c>
      <c r="BD27" s="89" t="s">
        <v>86</v>
      </c>
      <c r="BE27" s="89" t="s">
        <v>104</v>
      </c>
      <c r="BF27" s="89" t="s">
        <v>42</v>
      </c>
      <c r="BG27" s="89" t="s">
        <v>110</v>
      </c>
      <c r="BH27" s="89" t="s">
        <v>109</v>
      </c>
      <c r="BI27" s="89" t="s">
        <v>42</v>
      </c>
      <c r="BJ27" s="89" t="s">
        <v>103</v>
      </c>
      <c r="BK27" s="89" t="s">
        <v>100</v>
      </c>
      <c r="BL27" s="1"/>
      <c r="BM27" s="1"/>
      <c r="BN27" s="125"/>
      <c r="BO27" s="1"/>
      <c r="BP27" s="1"/>
      <c r="BQ27" s="1"/>
      <c r="BR27" s="89" t="s">
        <v>42</v>
      </c>
      <c r="BS27" s="89" t="s">
        <v>108</v>
      </c>
      <c r="BT27" s="89" t="s">
        <v>99</v>
      </c>
      <c r="BU27" s="89" t="s">
        <v>42</v>
      </c>
      <c r="BV27" s="89" t="s">
        <v>99</v>
      </c>
      <c r="BW27" s="89" t="s">
        <v>108</v>
      </c>
      <c r="BX27" s="89" t="s">
        <v>42</v>
      </c>
      <c r="BY27" s="89" t="s">
        <v>103</v>
      </c>
      <c r="BZ27" s="89" t="s">
        <v>100</v>
      </c>
      <c r="CA27" s="1"/>
      <c r="CB27" s="1"/>
      <c r="CC27" s="1"/>
    </row>
    <row r="28" spans="1:81" s="3" customFormat="1" ht="12.75">
      <c r="A28" s="89">
        <v>24</v>
      </c>
      <c r="B28" s="90" t="s">
        <v>259</v>
      </c>
      <c r="C28" s="90" t="s">
        <v>302</v>
      </c>
      <c r="D28" s="89" t="s">
        <v>278</v>
      </c>
      <c r="E28" s="90" t="s">
        <v>215</v>
      </c>
      <c r="F28" s="64">
        <f t="shared" si="4"/>
        <v>158</v>
      </c>
      <c r="G28" s="2"/>
      <c r="H28" s="33">
        <f>K28</f>
        <v>158</v>
      </c>
      <c r="I28" s="5"/>
      <c r="J28" s="35">
        <f t="shared" si="5"/>
        <v>12</v>
      </c>
      <c r="K28" s="26">
        <f t="shared" si="6"/>
        <v>158</v>
      </c>
      <c r="L28" s="26"/>
      <c r="M28" s="66"/>
      <c r="N28" s="66"/>
      <c r="O28" s="65" t="str">
        <f t="shared" si="7"/>
        <v> </v>
      </c>
      <c r="P28" s="89" t="s">
        <v>42</v>
      </c>
      <c r="Q28" s="89">
        <v>7</v>
      </c>
      <c r="R28" s="89">
        <v>22</v>
      </c>
      <c r="S28" s="89" t="s">
        <v>42</v>
      </c>
      <c r="T28" s="89" t="s">
        <v>75</v>
      </c>
      <c r="U28" s="89" t="s">
        <v>102</v>
      </c>
      <c r="V28" s="89" t="s">
        <v>42</v>
      </c>
      <c r="W28" s="89" t="s">
        <v>110</v>
      </c>
      <c r="X28" s="89" t="s">
        <v>109</v>
      </c>
      <c r="Y28" s="89" t="s">
        <v>42</v>
      </c>
      <c r="Z28" s="89" t="s">
        <v>68</v>
      </c>
      <c r="AA28" s="89" t="s">
        <v>82</v>
      </c>
      <c r="AB28" s="89" t="s">
        <v>42</v>
      </c>
      <c r="AC28" s="89" t="s">
        <v>92</v>
      </c>
      <c r="AD28" s="89" t="s">
        <v>74</v>
      </c>
      <c r="AE28" s="1"/>
      <c r="AF28" s="1"/>
      <c r="AG28" s="125"/>
      <c r="AH28" s="89" t="s">
        <v>42</v>
      </c>
      <c r="AI28" s="89" t="s">
        <v>66</v>
      </c>
      <c r="AJ28" s="89">
        <v>4</v>
      </c>
      <c r="AK28" s="89" t="s">
        <v>42</v>
      </c>
      <c r="AL28" s="89" t="s">
        <v>109</v>
      </c>
      <c r="AM28" s="89" t="s">
        <v>110</v>
      </c>
      <c r="AN28" s="89" t="s">
        <v>42</v>
      </c>
      <c r="AO28" s="89" t="s">
        <v>86</v>
      </c>
      <c r="AP28" s="89" t="s">
        <v>104</v>
      </c>
      <c r="AQ28" s="89" t="s">
        <v>42</v>
      </c>
      <c r="AR28" s="89" t="s">
        <v>100</v>
      </c>
      <c r="AS28" s="89" t="s">
        <v>110</v>
      </c>
      <c r="AT28" s="89" t="s">
        <v>42</v>
      </c>
      <c r="AU28" s="89" t="s">
        <v>109</v>
      </c>
      <c r="AV28" s="89" t="s">
        <v>110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25"/>
      <c r="BO28" s="1"/>
      <c r="BP28" s="1"/>
      <c r="BQ28" s="1"/>
      <c r="BR28" s="1"/>
      <c r="BS28" s="1"/>
      <c r="BT28" s="1"/>
      <c r="BU28" s="89" t="s">
        <v>42</v>
      </c>
      <c r="BV28" s="89" t="s">
        <v>102</v>
      </c>
      <c r="BW28" s="89" t="s">
        <v>101</v>
      </c>
      <c r="BX28" s="89" t="s">
        <v>42</v>
      </c>
      <c r="BY28" s="89" t="s">
        <v>83</v>
      </c>
      <c r="BZ28" s="89" t="s">
        <v>82</v>
      </c>
      <c r="CA28" s="1"/>
      <c r="CB28" s="1"/>
      <c r="CC28" s="1"/>
    </row>
    <row r="29" spans="1:81" s="3" customFormat="1" ht="12.75">
      <c r="A29" s="89">
        <v>25</v>
      </c>
      <c r="B29" s="90" t="s">
        <v>259</v>
      </c>
      <c r="C29" s="90" t="s">
        <v>300</v>
      </c>
      <c r="D29" s="89" t="s">
        <v>271</v>
      </c>
      <c r="E29" s="90" t="s">
        <v>301</v>
      </c>
      <c r="F29" s="64">
        <f t="shared" si="4"/>
        <v>158</v>
      </c>
      <c r="G29" s="2"/>
      <c r="H29" s="33"/>
      <c r="I29" s="5"/>
      <c r="J29" s="35">
        <f t="shared" si="5"/>
        <v>4</v>
      </c>
      <c r="K29" s="26">
        <f t="shared" si="6"/>
        <v>108</v>
      </c>
      <c r="L29" s="26"/>
      <c r="M29" s="66">
        <v>25</v>
      </c>
      <c r="N29" s="66">
        <v>25</v>
      </c>
      <c r="O29" s="65" t="str">
        <f t="shared" si="7"/>
        <v> </v>
      </c>
      <c r="P29" s="1"/>
      <c r="Q29" s="1"/>
      <c r="R29" s="1"/>
      <c r="S29" s="89" t="s">
        <v>42</v>
      </c>
      <c r="T29" s="89" t="s">
        <v>103</v>
      </c>
      <c r="U29" s="89" t="s">
        <v>118</v>
      </c>
      <c r="V29" s="1"/>
      <c r="W29" s="1"/>
      <c r="X29" s="1"/>
      <c r="Y29" s="1"/>
      <c r="Z29" s="1"/>
      <c r="AA29" s="1"/>
      <c r="AB29" s="89" t="s">
        <v>42</v>
      </c>
      <c r="AC29" s="89" t="s">
        <v>86</v>
      </c>
      <c r="AD29" s="89" t="s">
        <v>71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89" t="s">
        <v>42</v>
      </c>
      <c r="BD29" s="89" t="s">
        <v>67</v>
      </c>
      <c r="BE29" s="89" t="s">
        <v>68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89" t="s">
        <v>42</v>
      </c>
      <c r="BS29" s="89" t="s">
        <v>74</v>
      </c>
      <c r="BT29" s="89" t="s">
        <v>75</v>
      </c>
      <c r="BU29" s="1"/>
      <c r="BV29" s="1"/>
      <c r="BW29" s="1"/>
      <c r="BX29" s="1"/>
      <c r="BY29" s="1"/>
      <c r="BZ29" s="1"/>
      <c r="CA29" s="1"/>
      <c r="CB29" s="1"/>
      <c r="CC29" s="1"/>
    </row>
    <row r="30" spans="1:81" s="3" customFormat="1" ht="12.75">
      <c r="A30" s="89">
        <v>26</v>
      </c>
      <c r="B30" s="90" t="s">
        <v>259</v>
      </c>
      <c r="C30" s="90" t="s">
        <v>303</v>
      </c>
      <c r="D30" s="89" t="s">
        <v>278</v>
      </c>
      <c r="E30" s="90" t="s">
        <v>153</v>
      </c>
      <c r="F30" s="64">
        <f t="shared" si="4"/>
        <v>145</v>
      </c>
      <c r="G30" s="2"/>
      <c r="H30" s="33"/>
      <c r="I30" s="5"/>
      <c r="J30" s="35">
        <f t="shared" si="5"/>
        <v>5</v>
      </c>
      <c r="K30" s="26">
        <f t="shared" si="6"/>
        <v>145</v>
      </c>
      <c r="L30" s="26"/>
      <c r="M30" s="66"/>
      <c r="N30" s="66"/>
      <c r="O30" s="65" t="str">
        <f t="shared" si="7"/>
        <v> 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89" t="s">
        <v>42</v>
      </c>
      <c r="AF30" s="89" t="s">
        <v>53</v>
      </c>
      <c r="AG30" s="89" t="s">
        <v>66</v>
      </c>
      <c r="AH30" s="89" t="s">
        <v>42</v>
      </c>
      <c r="AI30" s="89" t="s">
        <v>70</v>
      </c>
      <c r="AJ30" s="89">
        <v>30</v>
      </c>
      <c r="AK30" s="89" t="s">
        <v>42</v>
      </c>
      <c r="AL30" s="89" t="s">
        <v>53</v>
      </c>
      <c r="AM30" s="89" t="s">
        <v>66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89" t="s">
        <v>42</v>
      </c>
      <c r="BJ30" s="89" t="s">
        <v>70</v>
      </c>
      <c r="BK30" s="89" t="s">
        <v>71</v>
      </c>
      <c r="BL30" s="1"/>
      <c r="BM30" s="1"/>
      <c r="BN30" s="1"/>
      <c r="BO30" s="1"/>
      <c r="BP30" s="1"/>
      <c r="BQ30" s="1"/>
      <c r="BR30" s="89" t="s">
        <v>42</v>
      </c>
      <c r="BS30" s="89" t="s">
        <v>53</v>
      </c>
      <c r="BT30" s="89" t="s">
        <v>66</v>
      </c>
      <c r="BU30" s="1"/>
      <c r="BV30" s="1"/>
      <c r="BW30" s="1"/>
      <c r="BX30" s="1"/>
      <c r="BY30" s="1"/>
      <c r="BZ30" s="1"/>
      <c r="CA30" s="1"/>
      <c r="CB30" s="1"/>
      <c r="CC30" s="1"/>
    </row>
    <row r="31" spans="1:81" s="3" customFormat="1" ht="12.75">
      <c r="A31" s="89">
        <v>27</v>
      </c>
      <c r="B31" s="90" t="s">
        <v>259</v>
      </c>
      <c r="C31" s="90" t="s">
        <v>304</v>
      </c>
      <c r="D31" s="89" t="s">
        <v>275</v>
      </c>
      <c r="E31" s="90" t="s">
        <v>234</v>
      </c>
      <c r="F31" s="64">
        <f t="shared" si="4"/>
        <v>142</v>
      </c>
      <c r="G31" s="2"/>
      <c r="H31" s="33"/>
      <c r="I31" s="5"/>
      <c r="J31" s="35">
        <f t="shared" si="5"/>
        <v>7</v>
      </c>
      <c r="K31" s="26">
        <f t="shared" si="6"/>
        <v>142</v>
      </c>
      <c r="L31" s="26"/>
      <c r="M31" s="66"/>
      <c r="N31" s="66"/>
      <c r="O31" s="65" t="str">
        <f t="shared" si="7"/>
        <v> </v>
      </c>
      <c r="P31" s="89" t="s">
        <v>42</v>
      </c>
      <c r="Q31" s="89" t="s">
        <v>87</v>
      </c>
      <c r="R31" s="89">
        <v>17</v>
      </c>
      <c r="S31" s="1"/>
      <c r="T31" s="1"/>
      <c r="U31" s="1"/>
      <c r="V31" s="89" t="s">
        <v>42</v>
      </c>
      <c r="W31" s="89" t="s">
        <v>76</v>
      </c>
      <c r="X31" s="89" t="s">
        <v>105</v>
      </c>
      <c r="Y31" s="89" t="s">
        <v>42</v>
      </c>
      <c r="Z31" s="89" t="s">
        <v>99</v>
      </c>
      <c r="AA31" s="89" t="s">
        <v>109</v>
      </c>
      <c r="AB31" s="89" t="s">
        <v>42</v>
      </c>
      <c r="AC31" s="89" t="s">
        <v>104</v>
      </c>
      <c r="AD31" s="89" t="s">
        <v>105</v>
      </c>
      <c r="AE31" s="1"/>
      <c r="AF31" s="1"/>
      <c r="AG31" s="1"/>
      <c r="AH31" s="1"/>
      <c r="AI31" s="1"/>
      <c r="AJ31" s="1"/>
      <c r="AK31" s="1"/>
      <c r="AL31" s="1"/>
      <c r="AM31" s="1"/>
      <c r="AN31" s="89" t="s">
        <v>42</v>
      </c>
      <c r="AO31" s="89" t="s">
        <v>87</v>
      </c>
      <c r="AP31" s="89" t="s">
        <v>77</v>
      </c>
      <c r="AQ31" s="1"/>
      <c r="AR31" s="1"/>
      <c r="AS31" s="1"/>
      <c r="AT31" s="89" t="s">
        <v>42</v>
      </c>
      <c r="AU31" s="89" t="s">
        <v>76</v>
      </c>
      <c r="AV31" s="89" t="s">
        <v>105</v>
      </c>
      <c r="AW31" s="89" t="s">
        <v>42</v>
      </c>
      <c r="AX31" s="89" t="s">
        <v>82</v>
      </c>
      <c r="AY31" s="89" t="s">
        <v>83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s="3" customFormat="1" ht="12.75">
      <c r="A32" s="89">
        <v>28</v>
      </c>
      <c r="B32" s="90" t="s">
        <v>259</v>
      </c>
      <c r="C32" s="90" t="s">
        <v>307</v>
      </c>
      <c r="D32" s="89" t="s">
        <v>261</v>
      </c>
      <c r="E32" s="90" t="s">
        <v>148</v>
      </c>
      <c r="F32" s="64">
        <f t="shared" si="4"/>
        <v>141</v>
      </c>
      <c r="G32" s="2"/>
      <c r="H32" s="33"/>
      <c r="I32" s="5"/>
      <c r="J32" s="35">
        <f t="shared" si="5"/>
        <v>8</v>
      </c>
      <c r="K32" s="26">
        <f t="shared" si="6"/>
        <v>141</v>
      </c>
      <c r="L32" s="26"/>
      <c r="M32" s="66"/>
      <c r="N32" s="66"/>
      <c r="O32" s="65" t="str">
        <f t="shared" si="7"/>
        <v> 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89" t="s">
        <v>42</v>
      </c>
      <c r="AO32" s="89" t="s">
        <v>110</v>
      </c>
      <c r="AP32" s="89" t="s">
        <v>109</v>
      </c>
      <c r="AQ32" s="1"/>
      <c r="AR32" s="1"/>
      <c r="AS32" s="1"/>
      <c r="AT32" s="89" t="s">
        <v>42</v>
      </c>
      <c r="AU32" s="89" t="s">
        <v>99</v>
      </c>
      <c r="AV32" s="89" t="s">
        <v>108</v>
      </c>
      <c r="AW32" s="1"/>
      <c r="AX32" s="1"/>
      <c r="AY32" s="1"/>
      <c r="AZ32" s="89" t="s">
        <v>42</v>
      </c>
      <c r="BA32" s="89" t="s">
        <v>110</v>
      </c>
      <c r="BB32" s="89" t="s">
        <v>109</v>
      </c>
      <c r="BC32" s="1"/>
      <c r="BD32" s="1"/>
      <c r="BE32" s="1"/>
      <c r="BF32" s="89" t="s">
        <v>42</v>
      </c>
      <c r="BG32" s="89" t="s">
        <v>103</v>
      </c>
      <c r="BH32" s="89" t="s">
        <v>100</v>
      </c>
      <c r="BI32" s="1"/>
      <c r="BJ32" s="1"/>
      <c r="BK32" s="1"/>
      <c r="BL32" s="1"/>
      <c r="BM32" s="1"/>
      <c r="BN32" s="1"/>
      <c r="BO32" s="89" t="s">
        <v>42</v>
      </c>
      <c r="BP32" s="89" t="s">
        <v>86</v>
      </c>
      <c r="BQ32" s="89" t="s">
        <v>104</v>
      </c>
      <c r="BR32" s="89" t="s">
        <v>42</v>
      </c>
      <c r="BS32" s="89" t="s">
        <v>103</v>
      </c>
      <c r="BT32" s="89" t="s">
        <v>100</v>
      </c>
      <c r="BU32" s="1"/>
      <c r="BV32" s="1"/>
      <c r="BW32" s="1"/>
      <c r="BX32" s="89" t="s">
        <v>42</v>
      </c>
      <c r="BY32" s="89" t="s">
        <v>110</v>
      </c>
      <c r="BZ32" s="89" t="s">
        <v>109</v>
      </c>
      <c r="CA32" s="89" t="s">
        <v>42</v>
      </c>
      <c r="CB32" s="89" t="s">
        <v>103</v>
      </c>
      <c r="CC32" s="89" t="s">
        <v>102</v>
      </c>
    </row>
    <row r="33" spans="1:81" s="3" customFormat="1" ht="12.75">
      <c r="A33" s="89">
        <v>29</v>
      </c>
      <c r="B33" s="90" t="s">
        <v>259</v>
      </c>
      <c r="C33" s="90" t="s">
        <v>305</v>
      </c>
      <c r="D33" s="89" t="s">
        <v>275</v>
      </c>
      <c r="E33" s="90" t="s">
        <v>151</v>
      </c>
      <c r="F33" s="64">
        <f t="shared" si="4"/>
        <v>136</v>
      </c>
      <c r="G33" s="2"/>
      <c r="H33" s="33"/>
      <c r="I33" s="5"/>
      <c r="J33" s="35">
        <f t="shared" si="5"/>
        <v>8</v>
      </c>
      <c r="K33" s="26">
        <f t="shared" si="6"/>
        <v>136</v>
      </c>
      <c r="L33" s="26"/>
      <c r="M33" s="66"/>
      <c r="N33" s="66"/>
      <c r="O33" s="65" t="str">
        <f t="shared" si="7"/>
        <v> </v>
      </c>
      <c r="P33" s="89" t="s">
        <v>42</v>
      </c>
      <c r="Q33" s="89">
        <v>10</v>
      </c>
      <c r="R33" s="89">
        <v>16</v>
      </c>
      <c r="S33" s="89" t="s">
        <v>42</v>
      </c>
      <c r="T33" s="89" t="s">
        <v>77</v>
      </c>
      <c r="U33" s="89" t="s">
        <v>77</v>
      </c>
      <c r="V33" s="89" t="s">
        <v>42</v>
      </c>
      <c r="W33" s="89" t="s">
        <v>101</v>
      </c>
      <c r="X33" s="89" t="s">
        <v>102</v>
      </c>
      <c r="Y33" s="1"/>
      <c r="Z33" s="1"/>
      <c r="AA33" s="1"/>
      <c r="AB33" s="89" t="s">
        <v>42</v>
      </c>
      <c r="AC33" s="89" t="s">
        <v>68</v>
      </c>
      <c r="AD33" s="89" t="s">
        <v>108</v>
      </c>
      <c r="AE33" s="1"/>
      <c r="AF33" s="1"/>
      <c r="AG33" s="1"/>
      <c r="AH33" s="89" t="s">
        <v>42</v>
      </c>
      <c r="AI33" s="89" t="s">
        <v>83</v>
      </c>
      <c r="AJ33" s="89">
        <v>10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89" t="s">
        <v>42</v>
      </c>
      <c r="BD33" s="89" t="s">
        <v>108</v>
      </c>
      <c r="BE33" s="89" t="s">
        <v>99</v>
      </c>
      <c r="BF33" s="1"/>
      <c r="BG33" s="1"/>
      <c r="BH33" s="1"/>
      <c r="BI33" s="1"/>
      <c r="BJ33" s="1"/>
      <c r="BK33" s="1"/>
      <c r="BL33" s="1"/>
      <c r="BM33" s="1"/>
      <c r="BN33" s="1"/>
      <c r="BO33" s="89" t="s">
        <v>42</v>
      </c>
      <c r="BP33" s="89" t="s">
        <v>101</v>
      </c>
      <c r="BQ33" s="89" t="s">
        <v>102</v>
      </c>
      <c r="BR33" s="1"/>
      <c r="BS33" s="1"/>
      <c r="BT33" s="1"/>
      <c r="BU33" s="89" t="s">
        <v>42</v>
      </c>
      <c r="BV33" s="89" t="s">
        <v>110</v>
      </c>
      <c r="BW33" s="89" t="s">
        <v>109</v>
      </c>
      <c r="BX33" s="1"/>
      <c r="BY33" s="1"/>
      <c r="BZ33" s="1"/>
      <c r="CA33" s="1"/>
      <c r="CB33" s="1"/>
      <c r="CC33" s="1"/>
    </row>
    <row r="34" spans="1:81" s="3" customFormat="1" ht="12.75">
      <c r="A34" s="89">
        <v>30</v>
      </c>
      <c r="B34" s="90" t="s">
        <v>259</v>
      </c>
      <c r="C34" s="90" t="s">
        <v>308</v>
      </c>
      <c r="D34" s="89" t="s">
        <v>278</v>
      </c>
      <c r="E34" s="90" t="s">
        <v>90</v>
      </c>
      <c r="F34" s="64">
        <f t="shared" si="4"/>
        <v>120</v>
      </c>
      <c r="G34" s="2"/>
      <c r="H34" s="33">
        <f>K34</f>
        <v>120</v>
      </c>
      <c r="I34" s="5"/>
      <c r="J34" s="35">
        <f t="shared" si="5"/>
        <v>11</v>
      </c>
      <c r="K34" s="26">
        <f t="shared" si="6"/>
        <v>120</v>
      </c>
      <c r="L34" s="26"/>
      <c r="M34" s="66"/>
      <c r="N34" s="66"/>
      <c r="O34" s="65" t="str">
        <f t="shared" si="7"/>
        <v> </v>
      </c>
      <c r="P34" s="89" t="s">
        <v>42</v>
      </c>
      <c r="Q34" s="89" t="s">
        <v>76</v>
      </c>
      <c r="R34" s="89">
        <v>15</v>
      </c>
      <c r="S34" s="89" t="s">
        <v>42</v>
      </c>
      <c r="T34" s="89" t="s">
        <v>118</v>
      </c>
      <c r="U34" s="89" t="s">
        <v>103</v>
      </c>
      <c r="V34" s="89" t="s">
        <v>42</v>
      </c>
      <c r="W34" s="89" t="s">
        <v>75</v>
      </c>
      <c r="X34" s="89" t="s">
        <v>74</v>
      </c>
      <c r="Y34" s="89" t="s">
        <v>42</v>
      </c>
      <c r="Z34" s="89" t="s">
        <v>83</v>
      </c>
      <c r="AA34" s="89" t="s">
        <v>76</v>
      </c>
      <c r="AB34" s="89" t="s">
        <v>42</v>
      </c>
      <c r="AC34" s="89" t="s">
        <v>113</v>
      </c>
      <c r="AD34" s="89" t="s">
        <v>64</v>
      </c>
      <c r="AE34" s="1"/>
      <c r="AF34" s="1"/>
      <c r="AG34" s="125"/>
      <c r="AH34" s="1"/>
      <c r="AI34" s="1"/>
      <c r="AJ34" s="1"/>
      <c r="AK34" s="1"/>
      <c r="AL34" s="1"/>
      <c r="AM34" s="1"/>
      <c r="AN34" s="89" t="s">
        <v>42</v>
      </c>
      <c r="AO34" s="89" t="s">
        <v>99</v>
      </c>
      <c r="AP34" s="89" t="s">
        <v>108</v>
      </c>
      <c r="AQ34" s="89" t="s">
        <v>42</v>
      </c>
      <c r="AR34" s="89" t="s">
        <v>99</v>
      </c>
      <c r="AS34" s="89" t="s">
        <v>99</v>
      </c>
      <c r="AT34" s="1"/>
      <c r="AU34" s="1"/>
      <c r="AV34" s="1"/>
      <c r="AW34" s="1"/>
      <c r="AX34" s="1"/>
      <c r="AY34" s="1"/>
      <c r="AZ34" s="1"/>
      <c r="BA34" s="1"/>
      <c r="BB34" s="1"/>
      <c r="BC34" s="89" t="s">
        <v>42</v>
      </c>
      <c r="BD34" s="89" t="s">
        <v>105</v>
      </c>
      <c r="BE34" s="89" t="s">
        <v>76</v>
      </c>
      <c r="BF34" s="89" t="s">
        <v>42</v>
      </c>
      <c r="BG34" s="89" t="s">
        <v>104</v>
      </c>
      <c r="BH34" s="89" t="s">
        <v>86</v>
      </c>
      <c r="BI34" s="1"/>
      <c r="BJ34" s="1"/>
      <c r="BK34" s="1"/>
      <c r="BL34" s="1"/>
      <c r="BM34" s="1"/>
      <c r="BN34" s="125"/>
      <c r="BO34" s="89" t="s">
        <v>42</v>
      </c>
      <c r="BP34" s="89" t="s">
        <v>104</v>
      </c>
      <c r="BQ34" s="89" t="s">
        <v>86</v>
      </c>
      <c r="BR34" s="1"/>
      <c r="BS34" s="1"/>
      <c r="BT34" s="1"/>
      <c r="BU34" s="1"/>
      <c r="BV34" s="1"/>
      <c r="BW34" s="1"/>
      <c r="BX34" s="89" t="s">
        <v>42</v>
      </c>
      <c r="BY34" s="89" t="s">
        <v>65</v>
      </c>
      <c r="BZ34" s="89" t="s">
        <v>64</v>
      </c>
      <c r="CA34" s="1"/>
      <c r="CB34" s="1"/>
      <c r="CC34" s="1"/>
    </row>
    <row r="35" spans="1:81" s="3" customFormat="1" ht="12.75">
      <c r="A35" s="89">
        <v>31</v>
      </c>
      <c r="B35" s="90" t="s">
        <v>259</v>
      </c>
      <c r="C35" s="90" t="s">
        <v>309</v>
      </c>
      <c r="D35" s="89" t="s">
        <v>275</v>
      </c>
      <c r="E35" s="90" t="s">
        <v>310</v>
      </c>
      <c r="F35" s="64">
        <f t="shared" si="4"/>
        <v>108</v>
      </c>
      <c r="G35" s="2"/>
      <c r="H35" s="33"/>
      <c r="I35" s="5"/>
      <c r="J35" s="35">
        <f t="shared" si="5"/>
        <v>6</v>
      </c>
      <c r="K35" s="26">
        <f t="shared" si="6"/>
        <v>108</v>
      </c>
      <c r="L35" s="26"/>
      <c r="M35" s="66"/>
      <c r="N35" s="66"/>
      <c r="O35" s="65" t="str">
        <f t="shared" si="7"/>
        <v> </v>
      </c>
      <c r="P35" s="1"/>
      <c r="Q35" s="1"/>
      <c r="R35" s="1"/>
      <c r="S35" s="89" t="s">
        <v>42</v>
      </c>
      <c r="T35" s="89" t="s">
        <v>71</v>
      </c>
      <c r="U35" s="89" t="s">
        <v>99</v>
      </c>
      <c r="V35" s="89" t="s">
        <v>42</v>
      </c>
      <c r="W35" s="89" t="s">
        <v>104</v>
      </c>
      <c r="X35" s="89" t="s">
        <v>86</v>
      </c>
      <c r="Y35" s="1"/>
      <c r="Z35" s="1"/>
      <c r="AA35" s="1"/>
      <c r="AB35" s="89" t="s">
        <v>42</v>
      </c>
      <c r="AC35" s="89" t="s">
        <v>75</v>
      </c>
      <c r="AD35" s="89" t="s">
        <v>99</v>
      </c>
      <c r="AE35" s="1"/>
      <c r="AF35" s="1"/>
      <c r="AG35" s="1"/>
      <c r="AH35" s="89" t="s">
        <v>42</v>
      </c>
      <c r="AI35" s="89" t="s">
        <v>103</v>
      </c>
      <c r="AJ35" s="89">
        <v>20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89" t="s">
        <v>42</v>
      </c>
      <c r="BS35" s="89" t="s">
        <v>87</v>
      </c>
      <c r="BT35" s="89" t="s">
        <v>77</v>
      </c>
      <c r="BU35" s="89" t="s">
        <v>42</v>
      </c>
      <c r="BV35" s="89" t="s">
        <v>87</v>
      </c>
      <c r="BW35" s="89" t="s">
        <v>77</v>
      </c>
      <c r="BX35" s="1"/>
      <c r="BY35" s="1"/>
      <c r="BZ35" s="1"/>
      <c r="CA35" s="1"/>
      <c r="CB35" s="1"/>
      <c r="CC35" s="1"/>
    </row>
    <row r="36" spans="1:81" s="3" customFormat="1" ht="12.75">
      <c r="A36" s="89">
        <v>32</v>
      </c>
      <c r="B36" s="90" t="s">
        <v>259</v>
      </c>
      <c r="C36" s="90" t="s">
        <v>313</v>
      </c>
      <c r="D36" s="89" t="s">
        <v>271</v>
      </c>
      <c r="E36" s="90" t="s">
        <v>199</v>
      </c>
      <c r="F36" s="64">
        <f t="shared" si="4"/>
        <v>106</v>
      </c>
      <c r="G36" s="2"/>
      <c r="H36" s="33"/>
      <c r="I36" s="5"/>
      <c r="J36" s="35">
        <f t="shared" si="5"/>
        <v>5</v>
      </c>
      <c r="K36" s="26">
        <f t="shared" si="6"/>
        <v>106</v>
      </c>
      <c r="L36" s="26"/>
      <c r="M36" s="66"/>
      <c r="N36" s="66"/>
      <c r="O36" s="65" t="str">
        <f t="shared" si="7"/>
        <v> </v>
      </c>
      <c r="P36" s="1"/>
      <c r="Q36" s="1"/>
      <c r="R36" s="1"/>
      <c r="S36" s="89" t="s">
        <v>42</v>
      </c>
      <c r="T36" s="89" t="s">
        <v>83</v>
      </c>
      <c r="U36" s="89" t="s">
        <v>105</v>
      </c>
      <c r="V36" s="89" t="s">
        <v>42</v>
      </c>
      <c r="W36" s="89" t="s">
        <v>87</v>
      </c>
      <c r="X36" s="89" t="s">
        <v>77</v>
      </c>
      <c r="Y36" s="89" t="s">
        <v>42</v>
      </c>
      <c r="Z36" s="89" t="s">
        <v>110</v>
      </c>
      <c r="AA36" s="89" t="s">
        <v>104</v>
      </c>
      <c r="AB36" s="89" t="s">
        <v>42</v>
      </c>
      <c r="AC36" s="89" t="s">
        <v>110</v>
      </c>
      <c r="AD36" s="89" t="s">
        <v>65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89" t="s">
        <v>42</v>
      </c>
      <c r="BM36" s="89" t="s">
        <v>103</v>
      </c>
      <c r="BN36" s="89" t="s">
        <v>100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s="3" customFormat="1" ht="12.75">
      <c r="A37" s="89">
        <v>33</v>
      </c>
      <c r="B37" s="90" t="s">
        <v>259</v>
      </c>
      <c r="C37" s="90" t="s">
        <v>311</v>
      </c>
      <c r="D37" s="89" t="s">
        <v>261</v>
      </c>
      <c r="E37" s="90" t="s">
        <v>161</v>
      </c>
      <c r="F37" s="64">
        <f t="shared" si="4"/>
        <v>106</v>
      </c>
      <c r="G37" s="2"/>
      <c r="H37" s="33"/>
      <c r="I37" s="5"/>
      <c r="J37" s="35">
        <f t="shared" si="5"/>
        <v>3</v>
      </c>
      <c r="K37" s="26">
        <f t="shared" si="6"/>
        <v>106</v>
      </c>
      <c r="L37" s="26"/>
      <c r="M37" s="66"/>
      <c r="N37" s="66"/>
      <c r="O37" s="65" t="str">
        <f t="shared" si="7"/>
        <v> </v>
      </c>
      <c r="P37" s="1"/>
      <c r="Q37" s="1"/>
      <c r="R37" s="1"/>
      <c r="S37" s="89" t="s">
        <v>42</v>
      </c>
      <c r="T37" s="89" t="s">
        <v>70</v>
      </c>
      <c r="U37" s="89" t="s">
        <v>312</v>
      </c>
      <c r="V37" s="1"/>
      <c r="W37" s="1"/>
      <c r="X37" s="1"/>
      <c r="Y37" s="89" t="s">
        <v>42</v>
      </c>
      <c r="Z37" s="89" t="s">
        <v>72</v>
      </c>
      <c r="AA37" s="89" t="s">
        <v>66</v>
      </c>
      <c r="AB37" s="89" t="s">
        <v>42</v>
      </c>
      <c r="AC37" s="89" t="s">
        <v>70</v>
      </c>
      <c r="AD37" s="89">
        <v>36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s="3" customFormat="1" ht="12.75">
      <c r="A38" s="89">
        <v>34</v>
      </c>
      <c r="B38" s="90" t="s">
        <v>259</v>
      </c>
      <c r="C38" s="90" t="s">
        <v>314</v>
      </c>
      <c r="D38" s="89" t="s">
        <v>261</v>
      </c>
      <c r="E38" s="90" t="s">
        <v>315</v>
      </c>
      <c r="F38" s="64">
        <f t="shared" si="4"/>
        <v>105</v>
      </c>
      <c r="G38" s="2"/>
      <c r="H38" s="33"/>
      <c r="I38" s="5"/>
      <c r="J38" s="35">
        <f t="shared" si="5"/>
        <v>5</v>
      </c>
      <c r="K38" s="26">
        <f t="shared" si="6"/>
        <v>80</v>
      </c>
      <c r="L38" s="26"/>
      <c r="M38" s="66"/>
      <c r="N38" s="66">
        <v>25</v>
      </c>
      <c r="O38" s="65" t="str">
        <f t="shared" si="7"/>
        <v> 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89" t="s">
        <v>42</v>
      </c>
      <c r="AC38" s="89" t="s">
        <v>77</v>
      </c>
      <c r="AD38" s="89" t="s">
        <v>100</v>
      </c>
      <c r="AE38" s="1"/>
      <c r="AF38" s="1"/>
      <c r="AG38" s="1"/>
      <c r="AH38" s="89" t="s">
        <v>42</v>
      </c>
      <c r="AI38" s="89" t="s">
        <v>75</v>
      </c>
      <c r="AJ38" s="89">
        <v>9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89" t="s">
        <v>42</v>
      </c>
      <c r="BD38" s="89" t="s">
        <v>110</v>
      </c>
      <c r="BE38" s="89" t="s">
        <v>109</v>
      </c>
      <c r="BF38" s="1"/>
      <c r="BG38" s="1"/>
      <c r="BH38" s="1"/>
      <c r="BI38" s="89" t="s">
        <v>42</v>
      </c>
      <c r="BJ38" s="89" t="s">
        <v>86</v>
      </c>
      <c r="BK38" s="89" t="s">
        <v>104</v>
      </c>
      <c r="BL38" s="1"/>
      <c r="BM38" s="1"/>
      <c r="BN38" s="1"/>
      <c r="BO38" s="1"/>
      <c r="BP38" s="1"/>
      <c r="BQ38" s="1"/>
      <c r="BR38" s="89" t="s">
        <v>42</v>
      </c>
      <c r="BS38" s="89" t="s">
        <v>110</v>
      </c>
      <c r="BT38" s="89" t="s">
        <v>109</v>
      </c>
      <c r="BU38" s="1"/>
      <c r="BV38" s="1"/>
      <c r="BW38" s="1"/>
      <c r="BX38" s="1"/>
      <c r="BY38" s="1"/>
      <c r="BZ38" s="1"/>
      <c r="CA38" s="1"/>
      <c r="CB38" s="1"/>
      <c r="CC38" s="1"/>
    </row>
    <row r="39" spans="1:81" s="3" customFormat="1" ht="12.75">
      <c r="A39" s="89">
        <v>35</v>
      </c>
      <c r="B39" s="90" t="s">
        <v>259</v>
      </c>
      <c r="C39" s="90" t="s">
        <v>316</v>
      </c>
      <c r="D39" s="89" t="s">
        <v>271</v>
      </c>
      <c r="E39" s="90" t="s">
        <v>221</v>
      </c>
      <c r="F39" s="64">
        <f t="shared" si="4"/>
        <v>102</v>
      </c>
      <c r="G39" s="2"/>
      <c r="H39" s="33"/>
      <c r="I39" s="5"/>
      <c r="J39" s="35">
        <f t="shared" si="5"/>
        <v>5</v>
      </c>
      <c r="K39" s="26">
        <f t="shared" si="6"/>
        <v>102</v>
      </c>
      <c r="L39" s="26"/>
      <c r="M39" s="66"/>
      <c r="N39" s="66"/>
      <c r="O39" s="65" t="str">
        <f t="shared" si="7"/>
        <v> </v>
      </c>
      <c r="P39" s="1"/>
      <c r="Q39" s="1"/>
      <c r="R39" s="1"/>
      <c r="S39" s="89" t="s">
        <v>42</v>
      </c>
      <c r="T39" s="89" t="s">
        <v>109</v>
      </c>
      <c r="U39" s="89" t="s">
        <v>69</v>
      </c>
      <c r="V39" s="1"/>
      <c r="W39" s="1"/>
      <c r="X39" s="1"/>
      <c r="Y39" s="1"/>
      <c r="Z39" s="1"/>
      <c r="AA39" s="1"/>
      <c r="AB39" s="89" t="s">
        <v>42</v>
      </c>
      <c r="AC39" s="89" t="s">
        <v>108</v>
      </c>
      <c r="AD39" s="89" t="s">
        <v>68</v>
      </c>
      <c r="AE39" s="89" t="s">
        <v>42</v>
      </c>
      <c r="AF39" s="89" t="s">
        <v>74</v>
      </c>
      <c r="AG39" s="89" t="s">
        <v>75</v>
      </c>
      <c r="AH39" s="89" t="s">
        <v>42</v>
      </c>
      <c r="AI39" s="89" t="s">
        <v>108</v>
      </c>
      <c r="AJ39" s="89">
        <v>18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89" t="s">
        <v>42</v>
      </c>
      <c r="BD39" s="89" t="s">
        <v>83</v>
      </c>
      <c r="BE39" s="89" t="s">
        <v>82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s="3" customFormat="1" ht="12.75">
      <c r="A40" s="89">
        <v>36</v>
      </c>
      <c r="B40" s="90" t="s">
        <v>259</v>
      </c>
      <c r="C40" s="90" t="s">
        <v>317</v>
      </c>
      <c r="D40" s="89" t="s">
        <v>278</v>
      </c>
      <c r="E40" s="90" t="s">
        <v>318</v>
      </c>
      <c r="F40" s="64">
        <f t="shared" si="4"/>
        <v>99</v>
      </c>
      <c r="G40" s="2"/>
      <c r="H40" s="33"/>
      <c r="I40" s="5"/>
      <c r="J40" s="35">
        <f t="shared" si="5"/>
        <v>3</v>
      </c>
      <c r="K40" s="26">
        <f t="shared" si="6"/>
        <v>74</v>
      </c>
      <c r="L40" s="26"/>
      <c r="M40" s="66">
        <v>25</v>
      </c>
      <c r="N40" s="66"/>
      <c r="O40" s="65" t="str">
        <f t="shared" si="7"/>
        <v> 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89" t="s">
        <v>42</v>
      </c>
      <c r="AU40" s="89" t="s">
        <v>67</v>
      </c>
      <c r="AV40" s="89" t="s">
        <v>68</v>
      </c>
      <c r="AW40" s="1"/>
      <c r="AX40" s="1"/>
      <c r="AY40" s="1"/>
      <c r="AZ40" s="89" t="s">
        <v>42</v>
      </c>
      <c r="BA40" s="89" t="s">
        <v>64</v>
      </c>
      <c r="BB40" s="89" t="s">
        <v>65</v>
      </c>
      <c r="BC40" s="1"/>
      <c r="BD40" s="1"/>
      <c r="BE40" s="1"/>
      <c r="BF40" s="89" t="s">
        <v>42</v>
      </c>
      <c r="BG40" s="89" t="s">
        <v>82</v>
      </c>
      <c r="BH40" s="89" t="s">
        <v>83</v>
      </c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s="3" customFormat="1" ht="12.75">
      <c r="A41" s="89">
        <v>37</v>
      </c>
      <c r="B41" s="90" t="s">
        <v>259</v>
      </c>
      <c r="C41" s="90" t="s">
        <v>321</v>
      </c>
      <c r="D41" s="89" t="s">
        <v>261</v>
      </c>
      <c r="E41" s="90" t="s">
        <v>296</v>
      </c>
      <c r="F41" s="64">
        <f t="shared" si="4"/>
        <v>95</v>
      </c>
      <c r="G41" s="2"/>
      <c r="H41" s="33"/>
      <c r="I41" s="5"/>
      <c r="J41" s="35">
        <f t="shared" si="5"/>
        <v>7</v>
      </c>
      <c r="K41" s="26">
        <f t="shared" si="6"/>
        <v>95</v>
      </c>
      <c r="L41" s="26"/>
      <c r="M41" s="66"/>
      <c r="N41" s="66"/>
      <c r="O41" s="65" t="str">
        <f t="shared" si="7"/>
        <v> 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89" t="s">
        <v>42</v>
      </c>
      <c r="BD41" s="89" t="s">
        <v>102</v>
      </c>
      <c r="BE41" s="89" t="s">
        <v>101</v>
      </c>
      <c r="BF41" s="89" t="s">
        <v>42</v>
      </c>
      <c r="BG41" s="89" t="s">
        <v>100</v>
      </c>
      <c r="BH41" s="89" t="s">
        <v>103</v>
      </c>
      <c r="BI41" s="1"/>
      <c r="BJ41" s="1"/>
      <c r="BK41" s="1"/>
      <c r="BL41" s="1"/>
      <c r="BM41" s="1"/>
      <c r="BN41" s="1"/>
      <c r="BO41" s="89" t="s">
        <v>42</v>
      </c>
      <c r="BP41" s="89" t="s">
        <v>109</v>
      </c>
      <c r="BQ41" s="89" t="s">
        <v>110</v>
      </c>
      <c r="BR41" s="89" t="s">
        <v>42</v>
      </c>
      <c r="BS41" s="89" t="s">
        <v>102</v>
      </c>
      <c r="BT41" s="89" t="s">
        <v>101</v>
      </c>
      <c r="BU41" s="89" t="s">
        <v>42</v>
      </c>
      <c r="BV41" s="89" t="s">
        <v>86</v>
      </c>
      <c r="BW41" s="89" t="s">
        <v>104</v>
      </c>
      <c r="BX41" s="89" t="s">
        <v>42</v>
      </c>
      <c r="BY41" s="89" t="s">
        <v>100</v>
      </c>
      <c r="BZ41" s="89" t="s">
        <v>103</v>
      </c>
      <c r="CA41" s="89" t="s">
        <v>42</v>
      </c>
      <c r="CB41" s="89" t="s">
        <v>104</v>
      </c>
      <c r="CC41" s="89" t="s">
        <v>110</v>
      </c>
    </row>
    <row r="42" spans="1:81" s="3" customFormat="1" ht="12.75">
      <c r="A42" s="89">
        <v>38</v>
      </c>
      <c r="B42" s="90" t="s">
        <v>259</v>
      </c>
      <c r="C42" s="90" t="s">
        <v>327</v>
      </c>
      <c r="D42" s="89" t="s">
        <v>275</v>
      </c>
      <c r="E42" s="90" t="s">
        <v>189</v>
      </c>
      <c r="F42" s="64">
        <f t="shared" si="4"/>
        <v>94</v>
      </c>
      <c r="G42" s="2"/>
      <c r="H42" s="33"/>
      <c r="I42" s="5"/>
      <c r="J42" s="35">
        <f t="shared" si="5"/>
        <v>4</v>
      </c>
      <c r="K42" s="26">
        <f t="shared" si="6"/>
        <v>84</v>
      </c>
      <c r="L42" s="26"/>
      <c r="M42" s="66">
        <v>10</v>
      </c>
      <c r="N42" s="66"/>
      <c r="O42" s="65" t="str">
        <f t="shared" si="7"/>
        <v> 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89" t="s">
        <v>42</v>
      </c>
      <c r="AC42" s="89" t="s">
        <v>109</v>
      </c>
      <c r="AD42" s="89" t="s">
        <v>83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89" t="s">
        <v>42</v>
      </c>
      <c r="AU42" s="89" t="s">
        <v>87</v>
      </c>
      <c r="AV42" s="89" t="s">
        <v>77</v>
      </c>
      <c r="AW42" s="1"/>
      <c r="AX42" s="1"/>
      <c r="AY42" s="1"/>
      <c r="AZ42" s="89" t="s">
        <v>42</v>
      </c>
      <c r="BA42" s="89" t="s">
        <v>103</v>
      </c>
      <c r="BB42" s="89" t="s">
        <v>100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89" t="s">
        <v>42</v>
      </c>
      <c r="CB42" s="89" t="s">
        <v>86</v>
      </c>
      <c r="CC42" s="89" t="s">
        <v>105</v>
      </c>
    </row>
    <row r="43" spans="1:81" s="3" customFormat="1" ht="12.75">
      <c r="A43" s="89">
        <v>39</v>
      </c>
      <c r="B43" s="90" t="s">
        <v>259</v>
      </c>
      <c r="C43" s="90" t="s">
        <v>319</v>
      </c>
      <c r="D43" s="89" t="s">
        <v>267</v>
      </c>
      <c r="E43" s="90" t="s">
        <v>90</v>
      </c>
      <c r="F43" s="64">
        <f t="shared" si="4"/>
        <v>93</v>
      </c>
      <c r="G43" s="2"/>
      <c r="H43" s="33"/>
      <c r="I43" s="5"/>
      <c r="J43" s="35">
        <f t="shared" si="5"/>
        <v>6</v>
      </c>
      <c r="K43" s="26">
        <f t="shared" si="6"/>
        <v>93</v>
      </c>
      <c r="L43" s="26"/>
      <c r="M43" s="66"/>
      <c r="N43" s="66"/>
      <c r="O43" s="65" t="str">
        <f t="shared" si="7"/>
        <v> </v>
      </c>
      <c r="P43" s="89" t="s">
        <v>42</v>
      </c>
      <c r="Q43" s="89">
        <v>11</v>
      </c>
      <c r="R43" s="89">
        <v>14</v>
      </c>
      <c r="S43" s="89" t="s">
        <v>42</v>
      </c>
      <c r="T43" s="89" t="s">
        <v>66</v>
      </c>
      <c r="U43" s="89" t="s">
        <v>108</v>
      </c>
      <c r="V43" s="1"/>
      <c r="W43" s="1"/>
      <c r="X43" s="1"/>
      <c r="Y43" s="89" t="s">
        <v>42</v>
      </c>
      <c r="Z43" s="89" t="s">
        <v>100</v>
      </c>
      <c r="AA43" s="89" t="s">
        <v>108</v>
      </c>
      <c r="AB43" s="89" t="s">
        <v>42</v>
      </c>
      <c r="AC43" s="89" t="s">
        <v>102</v>
      </c>
      <c r="AD43" s="89" t="s">
        <v>102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89" t="s">
        <v>42</v>
      </c>
      <c r="BA43" s="89" t="s">
        <v>109</v>
      </c>
      <c r="BB43" s="89" t="s">
        <v>110</v>
      </c>
      <c r="BC43" s="1"/>
      <c r="BD43" s="1"/>
      <c r="BE43" s="1"/>
      <c r="BF43" s="89" t="s">
        <v>42</v>
      </c>
      <c r="BG43" s="89" t="s">
        <v>99</v>
      </c>
      <c r="BH43" s="89" t="s">
        <v>108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s="3" customFormat="1" ht="12.75">
      <c r="A44" s="89">
        <v>40</v>
      </c>
      <c r="B44" s="90" t="s">
        <v>259</v>
      </c>
      <c r="C44" s="90" t="s">
        <v>320</v>
      </c>
      <c r="D44" s="89" t="s">
        <v>278</v>
      </c>
      <c r="E44" s="90" t="s">
        <v>178</v>
      </c>
      <c r="F44" s="64">
        <f t="shared" si="4"/>
        <v>93</v>
      </c>
      <c r="G44" s="2"/>
      <c r="H44" s="33"/>
      <c r="I44" s="5"/>
      <c r="J44" s="35">
        <f t="shared" si="5"/>
        <v>4</v>
      </c>
      <c r="K44" s="26">
        <f t="shared" si="6"/>
        <v>93</v>
      </c>
      <c r="L44" s="26"/>
      <c r="M44" s="66"/>
      <c r="N44" s="66"/>
      <c r="O44" s="65" t="str">
        <f t="shared" si="7"/>
        <v> </v>
      </c>
      <c r="P44" s="89" t="s">
        <v>42</v>
      </c>
      <c r="Q44" s="89">
        <v>6</v>
      </c>
      <c r="R44" s="89">
        <v>24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89" t="s">
        <v>42</v>
      </c>
      <c r="AU44" s="89" t="s">
        <v>74</v>
      </c>
      <c r="AV44" s="89" t="s">
        <v>75</v>
      </c>
      <c r="AW44" s="1"/>
      <c r="AX44" s="1"/>
      <c r="AY44" s="1"/>
      <c r="AZ44" s="1"/>
      <c r="BA44" s="1"/>
      <c r="BB44" s="1"/>
      <c r="BC44" s="1"/>
      <c r="BD44" s="1"/>
      <c r="BE44" s="1"/>
      <c r="BF44" s="89" t="s">
        <v>42</v>
      </c>
      <c r="BG44" s="89" t="s">
        <v>101</v>
      </c>
      <c r="BH44" s="89" t="s">
        <v>102</v>
      </c>
      <c r="BI44" s="1"/>
      <c r="BJ44" s="1"/>
      <c r="BK44" s="1"/>
      <c r="BL44" s="1"/>
      <c r="BM44" s="1"/>
      <c r="BN44" s="1"/>
      <c r="BO44" s="89" t="s">
        <v>42</v>
      </c>
      <c r="BP44" s="89" t="s">
        <v>67</v>
      </c>
      <c r="BQ44" s="89" t="s">
        <v>68</v>
      </c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s="3" customFormat="1" ht="12.75">
      <c r="A45" s="89">
        <v>41</v>
      </c>
      <c r="B45" s="90" t="s">
        <v>259</v>
      </c>
      <c r="C45" s="90" t="s">
        <v>329</v>
      </c>
      <c r="D45" s="89" t="s">
        <v>278</v>
      </c>
      <c r="E45" s="90" t="s">
        <v>201</v>
      </c>
      <c r="F45" s="64">
        <f t="shared" si="4"/>
        <v>86</v>
      </c>
      <c r="G45" s="2"/>
      <c r="H45" s="33"/>
      <c r="I45" s="5"/>
      <c r="J45" s="35">
        <f t="shared" si="5"/>
        <v>6</v>
      </c>
      <c r="K45" s="26">
        <f t="shared" si="6"/>
        <v>86</v>
      </c>
      <c r="L45" s="26"/>
      <c r="M45" s="66"/>
      <c r="N45" s="66"/>
      <c r="O45" s="65" t="str">
        <f t="shared" si="7"/>
        <v> </v>
      </c>
      <c r="P45" s="1"/>
      <c r="Q45" s="1"/>
      <c r="R45" s="1"/>
      <c r="S45" s="89" t="s">
        <v>42</v>
      </c>
      <c r="T45" s="89" t="s">
        <v>65</v>
      </c>
      <c r="U45" s="89" t="s">
        <v>100</v>
      </c>
      <c r="V45" s="1"/>
      <c r="W45" s="1"/>
      <c r="X45" s="1"/>
      <c r="Y45" s="1"/>
      <c r="Z45" s="1"/>
      <c r="AA45" s="1"/>
      <c r="AB45" s="89" t="s">
        <v>42</v>
      </c>
      <c r="AC45" s="89" t="s">
        <v>118</v>
      </c>
      <c r="AD45" s="89" t="s">
        <v>87</v>
      </c>
      <c r="AE45" s="1"/>
      <c r="AF45" s="1"/>
      <c r="AG45" s="1"/>
      <c r="AH45" s="89" t="s">
        <v>42</v>
      </c>
      <c r="AI45" s="89" t="s">
        <v>65</v>
      </c>
      <c r="AJ45" s="89">
        <v>7</v>
      </c>
      <c r="AK45" s="1"/>
      <c r="AL45" s="1"/>
      <c r="AM45" s="1"/>
      <c r="AN45" s="1"/>
      <c r="AO45" s="1"/>
      <c r="AP45" s="1"/>
      <c r="AQ45" s="89" t="s">
        <v>42</v>
      </c>
      <c r="AR45" s="89" t="s">
        <v>103</v>
      </c>
      <c r="AS45" s="89" t="s">
        <v>104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89" t="s">
        <v>42</v>
      </c>
      <c r="BY45" s="89" t="s">
        <v>108</v>
      </c>
      <c r="BZ45" s="89" t="s">
        <v>99</v>
      </c>
      <c r="CA45" s="89" t="s">
        <v>42</v>
      </c>
      <c r="CB45" s="89" t="s">
        <v>99</v>
      </c>
      <c r="CC45" s="89" t="s">
        <v>109</v>
      </c>
    </row>
    <row r="46" spans="1:81" s="3" customFormat="1" ht="12.75">
      <c r="A46" s="89">
        <v>42</v>
      </c>
      <c r="B46" s="90" t="s">
        <v>259</v>
      </c>
      <c r="C46" s="90" t="s">
        <v>322</v>
      </c>
      <c r="D46" s="89" t="s">
        <v>275</v>
      </c>
      <c r="E46" s="90" t="s">
        <v>153</v>
      </c>
      <c r="F46" s="64">
        <f t="shared" si="4"/>
        <v>80</v>
      </c>
      <c r="G46" s="2"/>
      <c r="H46" s="33"/>
      <c r="I46" s="5"/>
      <c r="J46" s="35">
        <f t="shared" si="5"/>
        <v>5</v>
      </c>
      <c r="K46" s="26">
        <f t="shared" si="6"/>
        <v>80</v>
      </c>
      <c r="L46" s="26"/>
      <c r="M46" s="66"/>
      <c r="N46" s="66"/>
      <c r="O46" s="65" t="str">
        <f t="shared" si="7"/>
        <v> 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89" t="s">
        <v>42</v>
      </c>
      <c r="AF46" s="89" t="s">
        <v>87</v>
      </c>
      <c r="AG46" s="89" t="s">
        <v>77</v>
      </c>
      <c r="AH46" s="89" t="s">
        <v>42</v>
      </c>
      <c r="AI46" s="89" t="s">
        <v>69</v>
      </c>
      <c r="AJ46" s="89">
        <v>6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89" t="s">
        <v>42</v>
      </c>
      <c r="BD46" s="89" t="s">
        <v>100</v>
      </c>
      <c r="BE46" s="89" t="s">
        <v>103</v>
      </c>
      <c r="BF46" s="1"/>
      <c r="BG46" s="1"/>
      <c r="BH46" s="1"/>
      <c r="BI46" s="89" t="s">
        <v>42</v>
      </c>
      <c r="BJ46" s="89" t="s">
        <v>101</v>
      </c>
      <c r="BK46" s="89" t="s">
        <v>102</v>
      </c>
      <c r="BL46" s="1"/>
      <c r="BM46" s="1"/>
      <c r="BN46" s="1"/>
      <c r="BO46" s="1"/>
      <c r="BP46" s="1"/>
      <c r="BQ46" s="1"/>
      <c r="BR46" s="89" t="s">
        <v>42</v>
      </c>
      <c r="BS46" s="89" t="s">
        <v>86</v>
      </c>
      <c r="BT46" s="89" t="s">
        <v>104</v>
      </c>
      <c r="BU46" s="1"/>
      <c r="BV46" s="1"/>
      <c r="BW46" s="1"/>
      <c r="BX46" s="1"/>
      <c r="BY46" s="1"/>
      <c r="BZ46" s="1"/>
      <c r="CA46" s="1"/>
      <c r="CB46" s="1"/>
      <c r="CC46" s="1"/>
    </row>
    <row r="47" spans="1:81" s="3" customFormat="1" ht="12.75">
      <c r="A47" s="89">
        <v>43</v>
      </c>
      <c r="B47" s="90" t="s">
        <v>259</v>
      </c>
      <c r="C47" s="90" t="s">
        <v>323</v>
      </c>
      <c r="D47" s="89" t="s">
        <v>267</v>
      </c>
      <c r="E47" s="90" t="s">
        <v>310</v>
      </c>
      <c r="F47" s="64">
        <f t="shared" si="4"/>
        <v>80</v>
      </c>
      <c r="G47" s="2"/>
      <c r="H47" s="33"/>
      <c r="I47" s="5"/>
      <c r="J47" s="35">
        <f t="shared" si="5"/>
        <v>3</v>
      </c>
      <c r="K47" s="26">
        <f t="shared" si="6"/>
        <v>80</v>
      </c>
      <c r="L47" s="26"/>
      <c r="M47" s="66"/>
      <c r="N47" s="66"/>
      <c r="O47" s="65" t="str">
        <f t="shared" si="7"/>
        <v> </v>
      </c>
      <c r="P47" s="1"/>
      <c r="Q47" s="1"/>
      <c r="R47" s="1"/>
      <c r="S47" s="89" t="s">
        <v>42</v>
      </c>
      <c r="T47" s="89" t="s">
        <v>87</v>
      </c>
      <c r="U47" s="89" t="s">
        <v>113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89" t="s">
        <v>42</v>
      </c>
      <c r="AI47" s="89">
        <v>11</v>
      </c>
      <c r="AJ47" s="89">
        <v>22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89" t="s">
        <v>42</v>
      </c>
      <c r="BS47" s="89" t="s">
        <v>82</v>
      </c>
      <c r="BT47" s="89" t="s">
        <v>83</v>
      </c>
      <c r="BU47" s="1"/>
      <c r="BV47" s="1"/>
      <c r="BW47" s="1"/>
      <c r="BX47" s="1"/>
      <c r="BY47" s="1"/>
      <c r="BZ47" s="1"/>
      <c r="CA47" s="1"/>
      <c r="CB47" s="1"/>
      <c r="CC47" s="1"/>
    </row>
    <row r="48" spans="1:81" s="3" customFormat="1" ht="12.75">
      <c r="A48" s="89">
        <v>44</v>
      </c>
      <c r="B48" s="90" t="s">
        <v>259</v>
      </c>
      <c r="C48" s="90" t="s">
        <v>324</v>
      </c>
      <c r="D48" s="89" t="s">
        <v>278</v>
      </c>
      <c r="E48" s="90" t="s">
        <v>155</v>
      </c>
      <c r="F48" s="64">
        <f t="shared" si="4"/>
        <v>75</v>
      </c>
      <c r="G48" s="2"/>
      <c r="H48" s="33"/>
      <c r="I48" s="5"/>
      <c r="J48" s="35">
        <f t="shared" si="5"/>
        <v>3</v>
      </c>
      <c r="K48" s="26">
        <f t="shared" si="6"/>
        <v>75</v>
      </c>
      <c r="L48" s="26"/>
      <c r="M48" s="66"/>
      <c r="N48" s="66"/>
      <c r="O48" s="65" t="str">
        <f t="shared" si="7"/>
        <v> </v>
      </c>
      <c r="P48" s="1"/>
      <c r="Q48" s="1"/>
      <c r="R48" s="1"/>
      <c r="S48" s="89" t="s">
        <v>42</v>
      </c>
      <c r="T48" s="89" t="s">
        <v>99</v>
      </c>
      <c r="U48" s="89" t="s">
        <v>71</v>
      </c>
      <c r="V48" s="1"/>
      <c r="W48" s="1"/>
      <c r="X48" s="1"/>
      <c r="Y48" s="1"/>
      <c r="Z48" s="1"/>
      <c r="AA48" s="1"/>
      <c r="AB48" s="89" t="s">
        <v>42</v>
      </c>
      <c r="AC48" s="89" t="s">
        <v>103</v>
      </c>
      <c r="AD48" s="89" t="s">
        <v>69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89" t="s">
        <v>42</v>
      </c>
      <c r="BA48" s="89" t="s">
        <v>101</v>
      </c>
      <c r="BB48" s="89" t="s">
        <v>102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s="3" customFormat="1" ht="12.75">
      <c r="A49" s="89">
        <v>45</v>
      </c>
      <c r="B49" s="90" t="s">
        <v>259</v>
      </c>
      <c r="C49" s="90" t="s">
        <v>325</v>
      </c>
      <c r="D49" s="89" t="s">
        <v>278</v>
      </c>
      <c r="E49" s="90" t="s">
        <v>326</v>
      </c>
      <c r="F49" s="64">
        <f t="shared" si="4"/>
        <v>75</v>
      </c>
      <c r="G49" s="2"/>
      <c r="H49" s="33"/>
      <c r="I49" s="5"/>
      <c r="J49" s="35">
        <f t="shared" si="5"/>
        <v>2</v>
      </c>
      <c r="K49" s="26">
        <f t="shared" si="6"/>
        <v>49</v>
      </c>
      <c r="L49" s="26"/>
      <c r="M49" s="66"/>
      <c r="N49" s="66">
        <v>26</v>
      </c>
      <c r="O49" s="65" t="str">
        <f t="shared" si="7"/>
        <v> 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89" t="s">
        <v>42</v>
      </c>
      <c r="BG49" s="89" t="s">
        <v>67</v>
      </c>
      <c r="BH49" s="89" t="s">
        <v>68</v>
      </c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89" t="s">
        <v>42</v>
      </c>
      <c r="BV49" s="89" t="s">
        <v>74</v>
      </c>
      <c r="BW49" s="89" t="s">
        <v>75</v>
      </c>
      <c r="BX49" s="1"/>
      <c r="BY49" s="1"/>
      <c r="BZ49" s="1"/>
      <c r="CA49" s="1"/>
      <c r="CB49" s="1"/>
      <c r="CC49" s="1"/>
    </row>
    <row r="50" spans="1:81" s="3" customFormat="1" ht="12.75">
      <c r="A50" s="89">
        <v>46</v>
      </c>
      <c r="B50" s="90" t="s">
        <v>259</v>
      </c>
      <c r="C50" s="90" t="s">
        <v>328</v>
      </c>
      <c r="D50" s="89" t="s">
        <v>261</v>
      </c>
      <c r="E50" s="90" t="s">
        <v>90</v>
      </c>
      <c r="F50" s="64">
        <f t="shared" si="4"/>
        <v>71</v>
      </c>
      <c r="G50" s="2"/>
      <c r="H50" s="33"/>
      <c r="I50" s="5"/>
      <c r="J50" s="35">
        <f t="shared" si="5"/>
        <v>3</v>
      </c>
      <c r="K50" s="26">
        <f t="shared" si="6"/>
        <v>71</v>
      </c>
      <c r="L50" s="26"/>
      <c r="M50" s="66"/>
      <c r="N50" s="66"/>
      <c r="O50" s="65" t="str">
        <f t="shared" si="7"/>
        <v> </v>
      </c>
      <c r="P50" s="1"/>
      <c r="Q50" s="1"/>
      <c r="R50" s="1"/>
      <c r="S50" s="1"/>
      <c r="T50" s="1"/>
      <c r="U50" s="1"/>
      <c r="V50" s="1"/>
      <c r="W50" s="1"/>
      <c r="X50" s="1"/>
      <c r="Y50" s="89" t="s">
        <v>42</v>
      </c>
      <c r="Z50" s="89" t="s">
        <v>87</v>
      </c>
      <c r="AA50" s="89" t="s">
        <v>75</v>
      </c>
      <c r="AB50" s="1"/>
      <c r="AC50" s="1"/>
      <c r="AD50" s="1"/>
      <c r="AE50" s="1"/>
      <c r="AF50" s="1"/>
      <c r="AG50" s="1"/>
      <c r="AH50" s="89" t="s">
        <v>42</v>
      </c>
      <c r="AI50" s="89" t="s">
        <v>82</v>
      </c>
      <c r="AJ50" s="89">
        <v>25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89" t="s">
        <v>42</v>
      </c>
      <c r="BY50" s="89" t="s">
        <v>87</v>
      </c>
      <c r="BZ50" s="89" t="s">
        <v>77</v>
      </c>
      <c r="CA50" s="1"/>
      <c r="CB50" s="1"/>
      <c r="CC50" s="1"/>
    </row>
    <row r="51" spans="1:81" s="3" customFormat="1" ht="12.75">
      <c r="A51" s="89">
        <v>47</v>
      </c>
      <c r="B51" s="90" t="s">
        <v>259</v>
      </c>
      <c r="C51" s="90" t="s">
        <v>330</v>
      </c>
      <c r="D51" s="89" t="s">
        <v>271</v>
      </c>
      <c r="E51" s="90" t="s">
        <v>85</v>
      </c>
      <c r="F51" s="64">
        <f t="shared" si="4"/>
        <v>64</v>
      </c>
      <c r="G51" s="2"/>
      <c r="H51" s="33"/>
      <c r="I51" s="5"/>
      <c r="J51" s="35">
        <f t="shared" si="5"/>
        <v>5</v>
      </c>
      <c r="K51" s="26">
        <f t="shared" si="6"/>
        <v>64</v>
      </c>
      <c r="L51" s="26"/>
      <c r="M51" s="66"/>
      <c r="N51" s="66"/>
      <c r="O51" s="65" t="str">
        <f t="shared" si="7"/>
        <v> 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89" t="s">
        <v>42</v>
      </c>
      <c r="BJ51" s="89" t="s">
        <v>109</v>
      </c>
      <c r="BK51" s="89" t="s">
        <v>110</v>
      </c>
      <c r="BL51" s="1"/>
      <c r="BM51" s="1"/>
      <c r="BN51" s="1"/>
      <c r="BO51" s="89" t="s">
        <v>42</v>
      </c>
      <c r="BP51" s="89" t="s">
        <v>108</v>
      </c>
      <c r="BQ51" s="89" t="s">
        <v>99</v>
      </c>
      <c r="BR51" s="89" t="s">
        <v>42</v>
      </c>
      <c r="BS51" s="89" t="s">
        <v>100</v>
      </c>
      <c r="BT51" s="89" t="s">
        <v>103</v>
      </c>
      <c r="BU51" s="89" t="s">
        <v>42</v>
      </c>
      <c r="BV51" s="89" t="s">
        <v>105</v>
      </c>
      <c r="BW51" s="89" t="s">
        <v>76</v>
      </c>
      <c r="BX51" s="89" t="s">
        <v>42</v>
      </c>
      <c r="BY51" s="89" t="s">
        <v>102</v>
      </c>
      <c r="BZ51" s="89" t="s">
        <v>101</v>
      </c>
      <c r="CA51" s="1"/>
      <c r="CB51" s="1"/>
      <c r="CC51" s="1"/>
    </row>
    <row r="52" spans="1:81" s="3" customFormat="1" ht="12.75">
      <c r="A52" s="89">
        <v>48</v>
      </c>
      <c r="B52" s="90" t="s">
        <v>259</v>
      </c>
      <c r="C52" s="90" t="s">
        <v>331</v>
      </c>
      <c r="D52" s="89" t="s">
        <v>271</v>
      </c>
      <c r="E52" s="90" t="s">
        <v>124</v>
      </c>
      <c r="F52" s="64">
        <f aca="true" t="shared" si="8" ref="F52:F83">K52+L52+M52+N52</f>
        <v>58</v>
      </c>
      <c r="G52" s="2"/>
      <c r="H52" s="33"/>
      <c r="I52" s="5"/>
      <c r="J52" s="35">
        <f aca="true" t="shared" si="9" ref="J52:J83">P52+S52+V52+Y52+AB52+AE52+AH52+AK52+AN52+AQ52+AT52+AW52+AZ52+BC52+BF52+BI52+BL52+BO52+BR52+BU52+BX52+CA52</f>
        <v>4</v>
      </c>
      <c r="K52" s="26">
        <f aca="true" t="shared" si="10" ref="K52:K83">R52+U52+X52+AA52+AD52+AG52+AJ52+AM52+AP52+AS52+AV52+AY52+BB52+BE52+BH52+BK52+BN52+BQ52+BT52+BW52+BZ52+CC52</f>
        <v>58</v>
      </c>
      <c r="L52" s="26"/>
      <c r="M52" s="66"/>
      <c r="N52" s="66"/>
      <c r="O52" s="65" t="str">
        <f aca="true" t="shared" si="11" ref="O52:O83">IF(COUNTIF(assolute,C52)&gt;1,"x"," ")</f>
        <v> </v>
      </c>
      <c r="P52" s="1"/>
      <c r="Q52" s="1"/>
      <c r="R52" s="1"/>
      <c r="S52" s="89" t="s">
        <v>42</v>
      </c>
      <c r="T52" s="89" t="s">
        <v>69</v>
      </c>
      <c r="U52" s="89" t="s">
        <v>109</v>
      </c>
      <c r="V52" s="89" t="s">
        <v>42</v>
      </c>
      <c r="W52" s="89" t="s">
        <v>103</v>
      </c>
      <c r="X52" s="89" t="s">
        <v>100</v>
      </c>
      <c r="Y52" s="1"/>
      <c r="Z52" s="1"/>
      <c r="AA52" s="1"/>
      <c r="AB52" s="1"/>
      <c r="AC52" s="1"/>
      <c r="AD52" s="1"/>
      <c r="AE52" s="1"/>
      <c r="AF52" s="1"/>
      <c r="AG52" s="1"/>
      <c r="AH52" s="89" t="s">
        <v>42</v>
      </c>
      <c r="AI52" s="89" t="s">
        <v>68</v>
      </c>
      <c r="AJ52" s="89">
        <v>8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89" t="s">
        <v>42</v>
      </c>
      <c r="BY52" s="89" t="s">
        <v>99</v>
      </c>
      <c r="BZ52" s="89" t="s">
        <v>108</v>
      </c>
      <c r="CA52" s="1"/>
      <c r="CB52" s="1"/>
      <c r="CC52" s="1"/>
    </row>
    <row r="53" spans="1:81" s="3" customFormat="1" ht="12.75">
      <c r="A53" s="89">
        <v>49</v>
      </c>
      <c r="B53" s="90" t="s">
        <v>259</v>
      </c>
      <c r="C53" s="90" t="s">
        <v>351</v>
      </c>
      <c r="D53" s="89" t="s">
        <v>271</v>
      </c>
      <c r="E53" s="90" t="s">
        <v>175</v>
      </c>
      <c r="F53" s="64">
        <f t="shared" si="8"/>
        <v>55</v>
      </c>
      <c r="G53" s="2"/>
      <c r="H53" s="33"/>
      <c r="I53" s="5"/>
      <c r="J53" s="35">
        <f t="shared" si="9"/>
        <v>2</v>
      </c>
      <c r="K53" s="26">
        <f t="shared" si="10"/>
        <v>55</v>
      </c>
      <c r="L53" s="26"/>
      <c r="M53" s="66"/>
      <c r="N53" s="66"/>
      <c r="O53" s="65" t="str">
        <f t="shared" si="11"/>
        <v> 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89" t="s">
        <v>42</v>
      </c>
      <c r="BV53" s="89" t="s">
        <v>64</v>
      </c>
      <c r="BW53" s="89" t="s">
        <v>65</v>
      </c>
      <c r="BX53" s="1"/>
      <c r="BY53" s="1"/>
      <c r="BZ53" s="1"/>
      <c r="CA53" s="89" t="s">
        <v>42</v>
      </c>
      <c r="CB53" s="89" t="s">
        <v>53</v>
      </c>
      <c r="CC53" s="89" t="s">
        <v>66</v>
      </c>
    </row>
    <row r="54" spans="1:81" s="3" customFormat="1" ht="12.75">
      <c r="A54" s="89">
        <v>50</v>
      </c>
      <c r="B54" s="90" t="s">
        <v>259</v>
      </c>
      <c r="C54" s="90" t="s">
        <v>350</v>
      </c>
      <c r="D54" s="89" t="s">
        <v>267</v>
      </c>
      <c r="E54" s="90" t="s">
        <v>151</v>
      </c>
      <c r="F54" s="64">
        <f t="shared" si="8"/>
        <v>49</v>
      </c>
      <c r="G54" s="2"/>
      <c r="H54" s="33"/>
      <c r="I54" s="5"/>
      <c r="J54" s="35">
        <f t="shared" si="9"/>
        <v>2</v>
      </c>
      <c r="K54" s="26">
        <f t="shared" si="10"/>
        <v>49</v>
      </c>
      <c r="L54" s="26"/>
      <c r="M54" s="66"/>
      <c r="N54" s="66"/>
      <c r="O54" s="65" t="str">
        <f t="shared" si="11"/>
        <v> </v>
      </c>
      <c r="P54" s="1"/>
      <c r="Q54" s="1"/>
      <c r="R54" s="1"/>
      <c r="S54" s="1"/>
      <c r="T54" s="1"/>
      <c r="U54" s="1"/>
      <c r="V54" s="89" t="s">
        <v>42</v>
      </c>
      <c r="W54" s="89" t="s">
        <v>64</v>
      </c>
      <c r="X54" s="89" t="s">
        <v>65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89" t="s">
        <v>42</v>
      </c>
      <c r="CB54" s="89" t="s">
        <v>76</v>
      </c>
      <c r="CC54" s="89" t="s">
        <v>83</v>
      </c>
    </row>
    <row r="55" spans="1:81" s="3" customFormat="1" ht="12.75">
      <c r="A55" s="89">
        <v>51</v>
      </c>
      <c r="B55" s="90" t="s">
        <v>259</v>
      </c>
      <c r="C55" s="90" t="s">
        <v>332</v>
      </c>
      <c r="D55" s="89" t="s">
        <v>267</v>
      </c>
      <c r="E55" s="90" t="s">
        <v>90</v>
      </c>
      <c r="F55" s="64">
        <f t="shared" si="8"/>
        <v>45</v>
      </c>
      <c r="G55" s="2"/>
      <c r="H55" s="33"/>
      <c r="I55" s="5"/>
      <c r="J55" s="35">
        <f t="shared" si="9"/>
        <v>4</v>
      </c>
      <c r="K55" s="26">
        <f t="shared" si="10"/>
        <v>45</v>
      </c>
      <c r="L55" s="26"/>
      <c r="M55" s="66"/>
      <c r="N55" s="66"/>
      <c r="O55" s="65" t="str">
        <f t="shared" si="11"/>
        <v> </v>
      </c>
      <c r="P55" s="89" t="s">
        <v>42</v>
      </c>
      <c r="Q55" s="89">
        <v>12</v>
      </c>
      <c r="R55" s="89">
        <v>12</v>
      </c>
      <c r="S55" s="89" t="s">
        <v>42</v>
      </c>
      <c r="T55" s="89" t="s">
        <v>92</v>
      </c>
      <c r="U55" s="89" t="s">
        <v>101</v>
      </c>
      <c r="V55" s="1"/>
      <c r="W55" s="1"/>
      <c r="X55" s="1"/>
      <c r="Y55" s="89" t="s">
        <v>42</v>
      </c>
      <c r="Z55" s="89" t="s">
        <v>105</v>
      </c>
      <c r="AA55" s="89" t="s">
        <v>86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89" t="s">
        <v>42</v>
      </c>
      <c r="BY55" s="89" t="s">
        <v>105</v>
      </c>
      <c r="BZ55" s="89" t="s">
        <v>76</v>
      </c>
      <c r="CA55" s="1"/>
      <c r="CB55" s="1"/>
      <c r="CC55" s="1"/>
    </row>
    <row r="56" spans="1:81" s="3" customFormat="1" ht="12.75">
      <c r="A56" s="89">
        <v>52</v>
      </c>
      <c r="B56" s="90" t="s">
        <v>259</v>
      </c>
      <c r="C56" s="90" t="s">
        <v>334</v>
      </c>
      <c r="D56" s="89" t="s">
        <v>261</v>
      </c>
      <c r="E56" s="90" t="s">
        <v>142</v>
      </c>
      <c r="F56" s="64">
        <f t="shared" si="8"/>
        <v>42</v>
      </c>
      <c r="G56" s="2"/>
      <c r="H56" s="33"/>
      <c r="I56" s="5"/>
      <c r="J56" s="35">
        <f t="shared" si="9"/>
        <v>6</v>
      </c>
      <c r="K56" s="26">
        <f t="shared" si="10"/>
        <v>42</v>
      </c>
      <c r="L56" s="26"/>
      <c r="M56" s="66"/>
      <c r="N56" s="66"/>
      <c r="O56" s="65" t="str">
        <f t="shared" si="11"/>
        <v> </v>
      </c>
      <c r="P56" s="1"/>
      <c r="Q56" s="1"/>
      <c r="R56" s="1"/>
      <c r="S56" s="89" t="s">
        <v>42</v>
      </c>
      <c r="T56" s="89" t="s">
        <v>276</v>
      </c>
      <c r="U56" s="89" t="s">
        <v>67</v>
      </c>
      <c r="V56" s="1"/>
      <c r="W56" s="1"/>
      <c r="X56" s="1"/>
      <c r="Y56" s="89" t="s">
        <v>42</v>
      </c>
      <c r="Z56" s="89" t="s">
        <v>91</v>
      </c>
      <c r="AA56" s="89" t="s">
        <v>70</v>
      </c>
      <c r="AB56" s="89" t="s">
        <v>42</v>
      </c>
      <c r="AC56" s="89" t="s">
        <v>276</v>
      </c>
      <c r="AD56" s="89" t="s">
        <v>53</v>
      </c>
      <c r="AE56" s="1"/>
      <c r="AF56" s="1"/>
      <c r="AG56" s="1"/>
      <c r="AH56" s="1"/>
      <c r="AI56" s="1"/>
      <c r="AJ56" s="1"/>
      <c r="AK56" s="1"/>
      <c r="AL56" s="1"/>
      <c r="AM56" s="1"/>
      <c r="AN56" s="89" t="s">
        <v>42</v>
      </c>
      <c r="AO56" s="89" t="s">
        <v>100</v>
      </c>
      <c r="AP56" s="89" t="s">
        <v>103</v>
      </c>
      <c r="AQ56" s="1"/>
      <c r="AR56" s="1"/>
      <c r="AS56" s="1"/>
      <c r="AT56" s="89" t="s">
        <v>42</v>
      </c>
      <c r="AU56" s="89" t="s">
        <v>104</v>
      </c>
      <c r="AV56" s="89" t="s">
        <v>86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89" t="s">
        <v>42</v>
      </c>
      <c r="BY56" s="89" t="s">
        <v>68</v>
      </c>
      <c r="BZ56" s="89" t="s">
        <v>67</v>
      </c>
      <c r="CA56" s="1"/>
      <c r="CB56" s="1"/>
      <c r="CC56" s="1"/>
    </row>
    <row r="57" spans="1:81" s="3" customFormat="1" ht="12.75">
      <c r="A57" s="89">
        <v>53</v>
      </c>
      <c r="B57" s="90" t="s">
        <v>259</v>
      </c>
      <c r="C57" s="90" t="s">
        <v>333</v>
      </c>
      <c r="D57" s="89" t="s">
        <v>278</v>
      </c>
      <c r="E57" s="90" t="s">
        <v>115</v>
      </c>
      <c r="F57" s="64">
        <f t="shared" si="8"/>
        <v>42</v>
      </c>
      <c r="G57" s="2"/>
      <c r="H57" s="33"/>
      <c r="I57" s="5"/>
      <c r="J57" s="35">
        <f t="shared" si="9"/>
        <v>3</v>
      </c>
      <c r="K57" s="26">
        <f t="shared" si="10"/>
        <v>42</v>
      </c>
      <c r="L57" s="26"/>
      <c r="M57" s="66"/>
      <c r="N57" s="66"/>
      <c r="O57" s="65" t="str">
        <f t="shared" si="11"/>
        <v> 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89" t="s">
        <v>42</v>
      </c>
      <c r="AI57" s="89" t="s">
        <v>100</v>
      </c>
      <c r="AJ57" s="89">
        <v>15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89" t="s">
        <v>42</v>
      </c>
      <c r="BJ57" s="89" t="s">
        <v>99</v>
      </c>
      <c r="BK57" s="89" t="s">
        <v>108</v>
      </c>
      <c r="BL57" s="1"/>
      <c r="BM57" s="1"/>
      <c r="BN57" s="1"/>
      <c r="BO57" s="1"/>
      <c r="BP57" s="1"/>
      <c r="BQ57" s="1"/>
      <c r="BR57" s="89" t="s">
        <v>42</v>
      </c>
      <c r="BS57" s="89" t="s">
        <v>104</v>
      </c>
      <c r="BT57" s="89" t="s">
        <v>86</v>
      </c>
      <c r="BU57" s="1"/>
      <c r="BV57" s="1"/>
      <c r="BW57" s="1"/>
      <c r="BX57" s="1"/>
      <c r="BY57" s="1"/>
      <c r="BZ57" s="1"/>
      <c r="CA57" s="1"/>
      <c r="CB57" s="1"/>
      <c r="CC57" s="1"/>
    </row>
    <row r="58" spans="1:81" s="3" customFormat="1" ht="12.75">
      <c r="A58" s="89">
        <v>54</v>
      </c>
      <c r="B58" s="90" t="s">
        <v>259</v>
      </c>
      <c r="C58" s="90" t="s">
        <v>335</v>
      </c>
      <c r="D58" s="89" t="s">
        <v>271</v>
      </c>
      <c r="E58" s="90" t="s">
        <v>191</v>
      </c>
      <c r="F58" s="64">
        <f t="shared" si="8"/>
        <v>39</v>
      </c>
      <c r="G58" s="2"/>
      <c r="H58" s="33"/>
      <c r="I58" s="5"/>
      <c r="J58" s="35">
        <f t="shared" si="9"/>
        <v>1</v>
      </c>
      <c r="K58" s="26">
        <f t="shared" si="10"/>
        <v>29</v>
      </c>
      <c r="L58" s="26"/>
      <c r="M58" s="66">
        <v>10</v>
      </c>
      <c r="N58" s="66"/>
      <c r="O58" s="65" t="str">
        <f t="shared" si="11"/>
        <v> 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89" t="s">
        <v>42</v>
      </c>
      <c r="AC58" s="89" t="s">
        <v>101</v>
      </c>
      <c r="AD58" s="89" t="s">
        <v>66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s="3" customFormat="1" ht="12.75">
      <c r="A59" s="89">
        <v>55</v>
      </c>
      <c r="B59" s="90" t="s">
        <v>259</v>
      </c>
      <c r="C59" s="90" t="s">
        <v>360</v>
      </c>
      <c r="D59" s="89" t="s">
        <v>278</v>
      </c>
      <c r="E59" s="1" t="s">
        <v>136</v>
      </c>
      <c r="F59" s="64">
        <f t="shared" si="8"/>
        <v>38</v>
      </c>
      <c r="G59" s="2"/>
      <c r="H59" s="33"/>
      <c r="I59" s="5"/>
      <c r="J59" s="35">
        <f t="shared" si="9"/>
        <v>3</v>
      </c>
      <c r="K59" s="26">
        <f t="shared" si="10"/>
        <v>38</v>
      </c>
      <c r="L59" s="26"/>
      <c r="M59" s="66"/>
      <c r="N59" s="66"/>
      <c r="O59" s="65" t="str">
        <f t="shared" si="11"/>
        <v> </v>
      </c>
      <c r="P59" s="89" t="s">
        <v>42</v>
      </c>
      <c r="Q59" s="89" t="s">
        <v>101</v>
      </c>
      <c r="R59" s="89">
        <v>13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89" t="s">
        <v>42</v>
      </c>
      <c r="BV59" s="89" t="s">
        <v>77</v>
      </c>
      <c r="BW59" s="89" t="s">
        <v>87</v>
      </c>
      <c r="BX59" s="1"/>
      <c r="BY59" s="1"/>
      <c r="BZ59" s="1"/>
      <c r="CA59" s="89" t="s">
        <v>42</v>
      </c>
      <c r="CB59" s="89" t="s">
        <v>109</v>
      </c>
      <c r="CC59" s="89" t="s">
        <v>99</v>
      </c>
    </row>
    <row r="60" spans="1:81" s="3" customFormat="1" ht="12.75">
      <c r="A60" s="89">
        <v>56</v>
      </c>
      <c r="B60" s="90" t="s">
        <v>259</v>
      </c>
      <c r="C60" s="90" t="s">
        <v>336</v>
      </c>
      <c r="D60" s="89" t="s">
        <v>278</v>
      </c>
      <c r="E60" s="90" t="s">
        <v>268</v>
      </c>
      <c r="F60" s="64">
        <f t="shared" si="8"/>
        <v>34</v>
      </c>
      <c r="G60" s="2"/>
      <c r="H60" s="33"/>
      <c r="I60" s="5"/>
      <c r="J60" s="35">
        <f t="shared" si="9"/>
        <v>3</v>
      </c>
      <c r="K60" s="26">
        <f t="shared" si="10"/>
        <v>34</v>
      </c>
      <c r="L60" s="26"/>
      <c r="M60" s="66"/>
      <c r="N60" s="66"/>
      <c r="O60" s="65" t="str">
        <f t="shared" si="11"/>
        <v> </v>
      </c>
      <c r="P60" s="1"/>
      <c r="Q60" s="1"/>
      <c r="R60" s="1"/>
      <c r="S60" s="1"/>
      <c r="T60" s="1"/>
      <c r="U60" s="1"/>
      <c r="V60" s="1"/>
      <c r="W60" s="1"/>
      <c r="X60" s="1"/>
      <c r="Y60" s="89" t="s">
        <v>42</v>
      </c>
      <c r="Z60" s="89" t="s">
        <v>75</v>
      </c>
      <c r="AA60" s="89" t="s">
        <v>87</v>
      </c>
      <c r="AB60" s="89" t="s">
        <v>42</v>
      </c>
      <c r="AC60" s="89" t="s">
        <v>69</v>
      </c>
      <c r="AD60" s="89" t="s">
        <v>103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89" t="s">
        <v>42</v>
      </c>
      <c r="BY60" s="89" t="s">
        <v>104</v>
      </c>
      <c r="BZ60" s="89" t="s">
        <v>86</v>
      </c>
      <c r="CA60" s="1"/>
      <c r="CB60" s="1"/>
      <c r="CC60" s="1"/>
    </row>
    <row r="61" spans="1:81" s="3" customFormat="1" ht="12.75">
      <c r="A61" s="89">
        <v>57</v>
      </c>
      <c r="B61" s="90" t="s">
        <v>259</v>
      </c>
      <c r="C61" s="90" t="s">
        <v>338</v>
      </c>
      <c r="D61" s="89" t="s">
        <v>267</v>
      </c>
      <c r="E61" s="90" t="s">
        <v>175</v>
      </c>
      <c r="F61" s="64">
        <f t="shared" si="8"/>
        <v>32</v>
      </c>
      <c r="G61" s="2"/>
      <c r="H61" s="33"/>
      <c r="I61" s="5"/>
      <c r="J61" s="35">
        <f t="shared" si="9"/>
        <v>2</v>
      </c>
      <c r="K61" s="26">
        <f t="shared" si="10"/>
        <v>32</v>
      </c>
      <c r="L61" s="26"/>
      <c r="M61" s="66"/>
      <c r="N61" s="66"/>
      <c r="O61" s="65" t="str">
        <f t="shared" si="11"/>
        <v> </v>
      </c>
      <c r="P61" s="89" t="s">
        <v>42</v>
      </c>
      <c r="Q61" s="89" t="s">
        <v>103</v>
      </c>
      <c r="R61" s="89">
        <v>9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89" t="s">
        <v>42</v>
      </c>
      <c r="AO61" s="89" t="s">
        <v>82</v>
      </c>
      <c r="AP61" s="89" t="s">
        <v>83</v>
      </c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s="3" customFormat="1" ht="12.75">
      <c r="A62" s="89">
        <v>58</v>
      </c>
      <c r="B62" s="90" t="s">
        <v>259</v>
      </c>
      <c r="C62" s="90" t="s">
        <v>339</v>
      </c>
      <c r="D62" s="89" t="s">
        <v>278</v>
      </c>
      <c r="E62" s="90" t="s">
        <v>173</v>
      </c>
      <c r="F62" s="64">
        <f t="shared" si="8"/>
        <v>32</v>
      </c>
      <c r="G62" s="2"/>
      <c r="H62" s="33"/>
      <c r="I62" s="5"/>
      <c r="J62" s="35">
        <f t="shared" si="9"/>
        <v>2</v>
      </c>
      <c r="K62" s="26">
        <f t="shared" si="10"/>
        <v>32</v>
      </c>
      <c r="L62" s="26"/>
      <c r="M62" s="66"/>
      <c r="N62" s="66"/>
      <c r="O62" s="65" t="str">
        <f t="shared" si="11"/>
        <v> 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89" t="s">
        <v>42</v>
      </c>
      <c r="BM62" s="89" t="s">
        <v>101</v>
      </c>
      <c r="BN62" s="89" t="s">
        <v>102</v>
      </c>
      <c r="BO62" s="1"/>
      <c r="BP62" s="1"/>
      <c r="BQ62" s="1"/>
      <c r="BR62" s="1"/>
      <c r="BS62" s="1"/>
      <c r="BT62" s="1"/>
      <c r="BU62" s="89" t="s">
        <v>42</v>
      </c>
      <c r="BV62" s="89" t="s">
        <v>104</v>
      </c>
      <c r="BW62" s="89" t="s">
        <v>86</v>
      </c>
      <c r="BX62" s="1"/>
      <c r="BY62" s="1"/>
      <c r="BZ62" s="1"/>
      <c r="CA62" s="1"/>
      <c r="CB62" s="1"/>
      <c r="CC62" s="1"/>
    </row>
    <row r="63" spans="1:81" s="3" customFormat="1" ht="12.75">
      <c r="A63" s="89">
        <v>59</v>
      </c>
      <c r="B63" s="90" t="s">
        <v>259</v>
      </c>
      <c r="C63" s="90" t="s">
        <v>337</v>
      </c>
      <c r="D63" s="89" t="s">
        <v>267</v>
      </c>
      <c r="E63" s="90" t="s">
        <v>161</v>
      </c>
      <c r="F63" s="64">
        <f t="shared" si="8"/>
        <v>32</v>
      </c>
      <c r="G63" s="2"/>
      <c r="H63" s="33"/>
      <c r="I63" s="5"/>
      <c r="J63" s="35">
        <f t="shared" si="9"/>
        <v>1</v>
      </c>
      <c r="K63" s="26">
        <f t="shared" si="10"/>
        <v>32</v>
      </c>
      <c r="L63" s="26"/>
      <c r="M63" s="66"/>
      <c r="N63" s="66"/>
      <c r="O63" s="65" t="str">
        <f t="shared" si="11"/>
        <v> </v>
      </c>
      <c r="P63" s="1"/>
      <c r="Q63" s="1"/>
      <c r="R63" s="1"/>
      <c r="S63" s="89" t="s">
        <v>42</v>
      </c>
      <c r="T63" s="89" t="s">
        <v>86</v>
      </c>
      <c r="U63" s="89" t="s">
        <v>81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s="3" customFormat="1" ht="12.75">
      <c r="A64" s="89">
        <v>60</v>
      </c>
      <c r="B64" s="90" t="s">
        <v>259</v>
      </c>
      <c r="C64" s="90" t="s">
        <v>340</v>
      </c>
      <c r="D64" s="89" t="s">
        <v>261</v>
      </c>
      <c r="E64" s="90" t="s">
        <v>159</v>
      </c>
      <c r="F64" s="64">
        <f t="shared" si="8"/>
        <v>31</v>
      </c>
      <c r="G64" s="2"/>
      <c r="H64" s="33"/>
      <c r="I64" s="5"/>
      <c r="J64" s="35">
        <f t="shared" si="9"/>
        <v>1</v>
      </c>
      <c r="K64" s="26">
        <f t="shared" si="10"/>
        <v>6</v>
      </c>
      <c r="L64" s="26"/>
      <c r="M64" s="66"/>
      <c r="N64" s="66">
        <v>25</v>
      </c>
      <c r="O64" s="65" t="str">
        <f t="shared" si="11"/>
        <v> 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89" t="s">
        <v>42</v>
      </c>
      <c r="BD64" s="89" t="s">
        <v>68</v>
      </c>
      <c r="BE64" s="89" t="s">
        <v>67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s="3" customFormat="1" ht="12.75">
      <c r="A65" s="89">
        <v>61</v>
      </c>
      <c r="B65" s="90" t="s">
        <v>259</v>
      </c>
      <c r="C65" s="90" t="s">
        <v>341</v>
      </c>
      <c r="D65" s="89" t="s">
        <v>278</v>
      </c>
      <c r="E65" s="90" t="s">
        <v>130</v>
      </c>
      <c r="F65" s="64">
        <f t="shared" si="8"/>
        <v>30</v>
      </c>
      <c r="G65" s="2"/>
      <c r="H65" s="33"/>
      <c r="I65" s="5"/>
      <c r="J65" s="35">
        <f t="shared" si="9"/>
        <v>1</v>
      </c>
      <c r="K65" s="26">
        <f t="shared" si="10"/>
        <v>30</v>
      </c>
      <c r="L65" s="26"/>
      <c r="M65" s="66"/>
      <c r="N65" s="66"/>
      <c r="O65" s="65" t="str">
        <f t="shared" si="11"/>
        <v> 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89" t="s">
        <v>42</v>
      </c>
      <c r="BM65" s="89" t="s">
        <v>42</v>
      </c>
      <c r="BN65" s="89" t="s">
        <v>91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s="3" customFormat="1" ht="12.75">
      <c r="A66" s="89">
        <v>62</v>
      </c>
      <c r="B66" s="90" t="s">
        <v>259</v>
      </c>
      <c r="C66" s="90" t="s">
        <v>369</v>
      </c>
      <c r="D66" s="89" t="s">
        <v>267</v>
      </c>
      <c r="E66" s="90" t="s">
        <v>370</v>
      </c>
      <c r="F66" s="64">
        <f t="shared" si="8"/>
        <v>29</v>
      </c>
      <c r="G66" s="2"/>
      <c r="H66" s="33"/>
      <c r="I66" s="5"/>
      <c r="J66" s="35">
        <f t="shared" si="9"/>
        <v>2</v>
      </c>
      <c r="K66" s="26">
        <f t="shared" si="10"/>
        <v>29</v>
      </c>
      <c r="L66" s="26"/>
      <c r="M66" s="66"/>
      <c r="N66" s="66"/>
      <c r="O66" s="65" t="str">
        <f t="shared" si="11"/>
        <v> 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89" t="s">
        <v>42</v>
      </c>
      <c r="AC66" s="89" t="s">
        <v>66</v>
      </c>
      <c r="AD66" s="89" t="s">
        <v>101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89" t="s">
        <v>42</v>
      </c>
      <c r="CB66" s="89" t="s">
        <v>108</v>
      </c>
      <c r="CC66" s="89" t="s">
        <v>100</v>
      </c>
    </row>
    <row r="67" spans="1:81" s="3" customFormat="1" ht="12.75">
      <c r="A67" s="89">
        <v>63</v>
      </c>
      <c r="B67" s="90" t="s">
        <v>259</v>
      </c>
      <c r="C67" s="90" t="s">
        <v>342</v>
      </c>
      <c r="D67" s="89" t="s">
        <v>278</v>
      </c>
      <c r="E67" s="90" t="s">
        <v>343</v>
      </c>
      <c r="F67" s="64">
        <f t="shared" si="8"/>
        <v>29</v>
      </c>
      <c r="G67" s="2"/>
      <c r="H67" s="33"/>
      <c r="I67" s="5"/>
      <c r="J67" s="35">
        <f t="shared" si="9"/>
        <v>1</v>
      </c>
      <c r="K67" s="26">
        <f t="shared" si="10"/>
        <v>19</v>
      </c>
      <c r="L67" s="26"/>
      <c r="M67" s="66">
        <v>10</v>
      </c>
      <c r="N67" s="66"/>
      <c r="O67" s="65" t="str">
        <f t="shared" si="11"/>
        <v> </v>
      </c>
      <c r="P67" s="1"/>
      <c r="Q67" s="1"/>
      <c r="R67" s="1"/>
      <c r="S67" s="1"/>
      <c r="T67" s="1"/>
      <c r="U67" s="1"/>
      <c r="V67" s="89" t="s">
        <v>42</v>
      </c>
      <c r="W67" s="89" t="s">
        <v>86</v>
      </c>
      <c r="X67" s="89" t="s">
        <v>104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s="3" customFormat="1" ht="12.75">
      <c r="A68" s="89">
        <v>64</v>
      </c>
      <c r="B68" s="90" t="s">
        <v>259</v>
      </c>
      <c r="C68" s="90" t="s">
        <v>344</v>
      </c>
      <c r="D68" s="89" t="s">
        <v>261</v>
      </c>
      <c r="E68" s="90" t="s">
        <v>136</v>
      </c>
      <c r="F68" s="64">
        <f t="shared" si="8"/>
        <v>29</v>
      </c>
      <c r="G68" s="2"/>
      <c r="H68" s="33"/>
      <c r="I68" s="5"/>
      <c r="J68" s="35">
        <f t="shared" si="9"/>
        <v>1</v>
      </c>
      <c r="K68" s="26">
        <f t="shared" si="10"/>
        <v>29</v>
      </c>
      <c r="L68" s="26"/>
      <c r="M68" s="66"/>
      <c r="N68" s="66"/>
      <c r="O68" s="65" t="str">
        <f t="shared" si="11"/>
        <v> 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89" t="s">
        <v>42</v>
      </c>
      <c r="BV68" s="89" t="s">
        <v>53</v>
      </c>
      <c r="BW68" s="89" t="s">
        <v>66</v>
      </c>
      <c r="BX68" s="1"/>
      <c r="BY68" s="1"/>
      <c r="BZ68" s="1"/>
      <c r="CA68" s="1"/>
      <c r="CB68" s="1"/>
      <c r="CC68" s="1"/>
    </row>
    <row r="69" spans="1:81" s="3" customFormat="1" ht="12.75">
      <c r="A69" s="89">
        <v>65</v>
      </c>
      <c r="B69" s="90" t="s">
        <v>259</v>
      </c>
      <c r="C69" s="90" t="s">
        <v>345</v>
      </c>
      <c r="D69" s="89" t="s">
        <v>271</v>
      </c>
      <c r="E69" s="90" t="s">
        <v>346</v>
      </c>
      <c r="F69" s="64">
        <f t="shared" si="8"/>
        <v>28</v>
      </c>
      <c r="G69" s="2"/>
      <c r="H69" s="33"/>
      <c r="I69" s="5"/>
      <c r="J69" s="35">
        <f t="shared" si="9"/>
        <v>1</v>
      </c>
      <c r="K69" s="26">
        <f t="shared" si="10"/>
        <v>28</v>
      </c>
      <c r="L69" s="26"/>
      <c r="M69" s="66"/>
      <c r="N69" s="66"/>
      <c r="O69" s="65" t="str">
        <f t="shared" si="11"/>
        <v> 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89" t="s">
        <v>42</v>
      </c>
      <c r="AO69" s="89" t="s">
        <v>70</v>
      </c>
      <c r="AP69" s="89" t="s">
        <v>71</v>
      </c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s="3" customFormat="1" ht="12.75">
      <c r="A70" s="89">
        <v>66</v>
      </c>
      <c r="B70" s="90" t="s">
        <v>259</v>
      </c>
      <c r="C70" s="90" t="s">
        <v>347</v>
      </c>
      <c r="D70" s="89" t="s">
        <v>267</v>
      </c>
      <c r="E70" s="90" t="s">
        <v>348</v>
      </c>
      <c r="F70" s="64">
        <f t="shared" si="8"/>
        <v>27</v>
      </c>
      <c r="G70" s="2"/>
      <c r="H70" s="33"/>
      <c r="I70" s="5"/>
      <c r="J70" s="35">
        <f t="shared" si="9"/>
        <v>1</v>
      </c>
      <c r="K70" s="26">
        <f t="shared" si="10"/>
        <v>27</v>
      </c>
      <c r="L70" s="26"/>
      <c r="M70" s="66"/>
      <c r="N70" s="66"/>
      <c r="O70" s="65" t="str">
        <f t="shared" si="11"/>
        <v> 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89" t="s">
        <v>42</v>
      </c>
      <c r="BM70" s="89" t="s">
        <v>72</v>
      </c>
      <c r="BN70" s="89" t="s">
        <v>69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s="3" customFormat="1" ht="12.75">
      <c r="A71" s="89">
        <v>67</v>
      </c>
      <c r="B71" s="90" t="s">
        <v>259</v>
      </c>
      <c r="C71" s="90" t="s">
        <v>907</v>
      </c>
      <c r="D71" s="89" t="s">
        <v>278</v>
      </c>
      <c r="E71" s="90" t="s">
        <v>191</v>
      </c>
      <c r="F71" s="64">
        <f t="shared" si="8"/>
        <v>27</v>
      </c>
      <c r="G71" s="2"/>
      <c r="H71" s="33"/>
      <c r="I71" s="5"/>
      <c r="J71" s="35">
        <f t="shared" si="9"/>
        <v>1</v>
      </c>
      <c r="K71" s="26">
        <f t="shared" si="10"/>
        <v>27</v>
      </c>
      <c r="L71" s="26"/>
      <c r="M71" s="66"/>
      <c r="N71" s="66"/>
      <c r="O71" s="65" t="str">
        <f t="shared" si="11"/>
        <v> 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89" t="s">
        <v>42</v>
      </c>
      <c r="CB71" s="89" t="s">
        <v>64</v>
      </c>
      <c r="CC71" s="89" t="s">
        <v>69</v>
      </c>
    </row>
    <row r="72" spans="1:81" s="3" customFormat="1" ht="12.75">
      <c r="A72" s="89">
        <v>68</v>
      </c>
      <c r="B72" s="90" t="s">
        <v>259</v>
      </c>
      <c r="C72" s="90" t="s">
        <v>349</v>
      </c>
      <c r="D72" s="89" t="s">
        <v>278</v>
      </c>
      <c r="E72" s="90" t="s">
        <v>318</v>
      </c>
      <c r="F72" s="64">
        <f t="shared" si="8"/>
        <v>26</v>
      </c>
      <c r="G72" s="2"/>
      <c r="H72" s="33"/>
      <c r="I72" s="5"/>
      <c r="J72" s="35">
        <f t="shared" si="9"/>
        <v>1</v>
      </c>
      <c r="K72" s="26">
        <f t="shared" si="10"/>
        <v>26</v>
      </c>
      <c r="L72" s="26"/>
      <c r="M72" s="66"/>
      <c r="N72" s="66"/>
      <c r="O72" s="65" t="str">
        <f t="shared" si="11"/>
        <v> </v>
      </c>
      <c r="P72" s="1"/>
      <c r="Q72" s="1"/>
      <c r="R72" s="1"/>
      <c r="S72" s="89" t="s">
        <v>42</v>
      </c>
      <c r="T72" s="89" t="s">
        <v>100</v>
      </c>
      <c r="U72" s="89" t="s">
        <v>65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s="3" customFormat="1" ht="12.75">
      <c r="A73" s="89">
        <v>69</v>
      </c>
      <c r="B73" s="90" t="s">
        <v>259</v>
      </c>
      <c r="C73" s="90" t="s">
        <v>352</v>
      </c>
      <c r="D73" s="89" t="s">
        <v>278</v>
      </c>
      <c r="E73" s="90" t="s">
        <v>353</v>
      </c>
      <c r="F73" s="64">
        <f t="shared" si="8"/>
        <v>25</v>
      </c>
      <c r="G73" s="2"/>
      <c r="H73" s="33"/>
      <c r="I73" s="5"/>
      <c r="J73" s="35">
        <f t="shared" si="9"/>
        <v>3</v>
      </c>
      <c r="K73" s="26">
        <f t="shared" si="10"/>
        <v>25</v>
      </c>
      <c r="L73" s="26"/>
      <c r="M73" s="66"/>
      <c r="N73" s="66"/>
      <c r="O73" s="65" t="str">
        <f t="shared" si="11"/>
        <v> </v>
      </c>
      <c r="P73" s="89" t="s">
        <v>42</v>
      </c>
      <c r="Q73" s="89">
        <v>13</v>
      </c>
      <c r="R73" s="89">
        <v>10</v>
      </c>
      <c r="S73" s="89" t="s">
        <v>42</v>
      </c>
      <c r="T73" s="89" t="s">
        <v>113</v>
      </c>
      <c r="U73" s="89" t="s">
        <v>87</v>
      </c>
      <c r="V73" s="89" t="s">
        <v>42</v>
      </c>
      <c r="W73" s="89" t="s">
        <v>68</v>
      </c>
      <c r="X73" s="89" t="s">
        <v>67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s="3" customFormat="1" ht="12.75">
      <c r="A74" s="89">
        <v>70</v>
      </c>
      <c r="B74" s="90" t="s">
        <v>259</v>
      </c>
      <c r="C74" s="90" t="s">
        <v>354</v>
      </c>
      <c r="D74" s="89" t="s">
        <v>267</v>
      </c>
      <c r="E74" s="90" t="s">
        <v>268</v>
      </c>
      <c r="F74" s="64">
        <f t="shared" si="8"/>
        <v>25</v>
      </c>
      <c r="G74" s="2"/>
      <c r="H74" s="33"/>
      <c r="I74" s="5"/>
      <c r="J74" s="35">
        <f t="shared" si="9"/>
        <v>2</v>
      </c>
      <c r="K74" s="26">
        <f t="shared" si="10"/>
        <v>25</v>
      </c>
      <c r="L74" s="26"/>
      <c r="M74" s="66"/>
      <c r="N74" s="66"/>
      <c r="O74" s="65" t="str">
        <f t="shared" si="11"/>
        <v> 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89" t="s">
        <v>42</v>
      </c>
      <c r="AC74" s="89" t="s">
        <v>81</v>
      </c>
      <c r="AD74" s="89" t="s">
        <v>82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89" t="s">
        <v>42</v>
      </c>
      <c r="AU74" s="89" t="s">
        <v>110</v>
      </c>
      <c r="AV74" s="89" t="s">
        <v>109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s="3" customFormat="1" ht="12.75">
      <c r="A75" s="89">
        <v>71</v>
      </c>
      <c r="B75" s="90" t="s">
        <v>259</v>
      </c>
      <c r="C75" s="90" t="s">
        <v>355</v>
      </c>
      <c r="D75" s="89" t="s">
        <v>275</v>
      </c>
      <c r="E75" s="90" t="s">
        <v>139</v>
      </c>
      <c r="F75" s="64">
        <f t="shared" si="8"/>
        <v>24</v>
      </c>
      <c r="G75" s="2"/>
      <c r="H75" s="33"/>
      <c r="I75" s="5"/>
      <c r="J75" s="35">
        <f t="shared" si="9"/>
        <v>3</v>
      </c>
      <c r="K75" s="26">
        <f t="shared" si="10"/>
        <v>24</v>
      </c>
      <c r="L75" s="26"/>
      <c r="M75" s="66"/>
      <c r="N75" s="66"/>
      <c r="O75" s="65" t="str">
        <f t="shared" si="11"/>
        <v> </v>
      </c>
      <c r="P75" s="89" t="s">
        <v>42</v>
      </c>
      <c r="Q75" s="89" t="s">
        <v>86</v>
      </c>
      <c r="R75" s="89">
        <v>11</v>
      </c>
      <c r="S75" s="89" t="s">
        <v>42</v>
      </c>
      <c r="T75" s="89" t="s">
        <v>208</v>
      </c>
      <c r="U75" s="89" t="s">
        <v>82</v>
      </c>
      <c r="V75" s="89" t="s">
        <v>42</v>
      </c>
      <c r="W75" s="89" t="s">
        <v>65</v>
      </c>
      <c r="X75" s="89" t="s">
        <v>64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s="3" customFormat="1" ht="12.75">
      <c r="A76" s="89">
        <v>72</v>
      </c>
      <c r="B76" s="90" t="s">
        <v>259</v>
      </c>
      <c r="C76" s="90" t="s">
        <v>357</v>
      </c>
      <c r="D76" s="89" t="s">
        <v>275</v>
      </c>
      <c r="E76" s="90" t="s">
        <v>268</v>
      </c>
      <c r="F76" s="64">
        <f t="shared" si="8"/>
        <v>23</v>
      </c>
      <c r="G76" s="2"/>
      <c r="H76" s="33"/>
      <c r="I76" s="5"/>
      <c r="J76" s="35">
        <f t="shared" si="9"/>
        <v>3</v>
      </c>
      <c r="K76" s="26">
        <f t="shared" si="10"/>
        <v>23</v>
      </c>
      <c r="L76" s="26"/>
      <c r="M76" s="66"/>
      <c r="N76" s="66"/>
      <c r="O76" s="65" t="str">
        <f t="shared" si="11"/>
        <v> </v>
      </c>
      <c r="P76" s="1"/>
      <c r="Q76" s="1"/>
      <c r="R76" s="1"/>
      <c r="S76" s="1"/>
      <c r="T76" s="1"/>
      <c r="U76" s="1"/>
      <c r="V76" s="1"/>
      <c r="W76" s="1"/>
      <c r="X76" s="1"/>
      <c r="Y76" s="89" t="s">
        <v>42</v>
      </c>
      <c r="Z76" s="89" t="s">
        <v>71</v>
      </c>
      <c r="AA76" s="89" t="s">
        <v>64</v>
      </c>
      <c r="AB76" s="89" t="s">
        <v>42</v>
      </c>
      <c r="AC76" s="89" t="s">
        <v>208</v>
      </c>
      <c r="AD76" s="89" t="s">
        <v>72</v>
      </c>
      <c r="AE76" s="1"/>
      <c r="AF76" s="1"/>
      <c r="AG76" s="1"/>
      <c r="AH76" s="1"/>
      <c r="AI76" s="1"/>
      <c r="AJ76" s="1"/>
      <c r="AK76" s="1"/>
      <c r="AL76" s="1"/>
      <c r="AM76" s="1"/>
      <c r="AN76" s="89" t="s">
        <v>42</v>
      </c>
      <c r="AO76" s="89" t="s">
        <v>109</v>
      </c>
      <c r="AP76" s="89" t="s">
        <v>110</v>
      </c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s="3" customFormat="1" ht="12.75">
      <c r="A77" s="89">
        <v>73</v>
      </c>
      <c r="B77" s="90" t="s">
        <v>259</v>
      </c>
      <c r="C77" s="90" t="s">
        <v>358</v>
      </c>
      <c r="D77" s="89" t="s">
        <v>278</v>
      </c>
      <c r="E77" s="90" t="s">
        <v>359</v>
      </c>
      <c r="F77" s="64">
        <f t="shared" si="8"/>
        <v>23</v>
      </c>
      <c r="G77" s="2"/>
      <c r="H77" s="33"/>
      <c r="I77" s="5"/>
      <c r="J77" s="35">
        <f t="shared" si="9"/>
        <v>3</v>
      </c>
      <c r="K77" s="26">
        <f t="shared" si="10"/>
        <v>23</v>
      </c>
      <c r="L77" s="26"/>
      <c r="M77" s="66"/>
      <c r="N77" s="66"/>
      <c r="O77" s="65" t="str">
        <f t="shared" si="11"/>
        <v> </v>
      </c>
      <c r="P77" s="1"/>
      <c r="Q77" s="1"/>
      <c r="R77" s="1"/>
      <c r="S77" s="1"/>
      <c r="T77" s="1"/>
      <c r="U77" s="1"/>
      <c r="V77" s="89" t="s">
        <v>42</v>
      </c>
      <c r="W77" s="89" t="s">
        <v>83</v>
      </c>
      <c r="X77" s="89" t="s">
        <v>82</v>
      </c>
      <c r="Y77" s="89" t="s">
        <v>42</v>
      </c>
      <c r="Z77" s="89" t="s">
        <v>69</v>
      </c>
      <c r="AA77" s="89" t="s">
        <v>67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89" t="s">
        <v>42</v>
      </c>
      <c r="BS77" s="89" t="s">
        <v>77</v>
      </c>
      <c r="BT77" s="89" t="s">
        <v>87</v>
      </c>
      <c r="BU77" s="1"/>
      <c r="BV77" s="1"/>
      <c r="BW77" s="1"/>
      <c r="BX77" s="1"/>
      <c r="BY77" s="1"/>
      <c r="BZ77" s="1"/>
      <c r="CA77" s="1"/>
      <c r="CB77" s="1"/>
      <c r="CC77" s="1"/>
    </row>
    <row r="78" spans="1:81" s="3" customFormat="1" ht="12.75">
      <c r="A78" s="89">
        <v>74</v>
      </c>
      <c r="B78" s="90" t="s">
        <v>259</v>
      </c>
      <c r="C78" s="90" t="s">
        <v>356</v>
      </c>
      <c r="D78" s="89" t="s">
        <v>271</v>
      </c>
      <c r="E78" s="90" t="s">
        <v>170</v>
      </c>
      <c r="F78" s="64">
        <f t="shared" si="8"/>
        <v>23</v>
      </c>
      <c r="G78" s="2"/>
      <c r="H78" s="33"/>
      <c r="I78" s="5"/>
      <c r="J78" s="35">
        <f t="shared" si="9"/>
        <v>1</v>
      </c>
      <c r="K78" s="26">
        <f t="shared" si="10"/>
        <v>23</v>
      </c>
      <c r="L78" s="26"/>
      <c r="M78" s="66"/>
      <c r="N78" s="66"/>
      <c r="O78" s="65" t="str">
        <f t="shared" si="11"/>
        <v> </v>
      </c>
      <c r="P78" s="1"/>
      <c r="Q78" s="1"/>
      <c r="R78" s="1"/>
      <c r="S78" s="89" t="s">
        <v>42</v>
      </c>
      <c r="T78" s="89" t="s">
        <v>105</v>
      </c>
      <c r="U78" s="89" t="s">
        <v>83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s="3" customFormat="1" ht="12.75">
      <c r="A79" s="89">
        <v>75</v>
      </c>
      <c r="B79" s="90" t="s">
        <v>259</v>
      </c>
      <c r="C79" s="90" t="s">
        <v>361</v>
      </c>
      <c r="D79" s="89" t="s">
        <v>267</v>
      </c>
      <c r="E79" s="1" t="s">
        <v>136</v>
      </c>
      <c r="F79" s="64">
        <f t="shared" si="8"/>
        <v>21</v>
      </c>
      <c r="G79" s="2"/>
      <c r="H79" s="33"/>
      <c r="I79" s="5"/>
      <c r="J79" s="35">
        <f t="shared" si="9"/>
        <v>3</v>
      </c>
      <c r="K79" s="26">
        <f t="shared" si="10"/>
        <v>21</v>
      </c>
      <c r="L79" s="26"/>
      <c r="M79" s="66"/>
      <c r="N79" s="66"/>
      <c r="O79" s="65" t="str">
        <f t="shared" si="11"/>
        <v> </v>
      </c>
      <c r="P79" s="1"/>
      <c r="Q79" s="1"/>
      <c r="R79" s="1"/>
      <c r="S79" s="89" t="s">
        <v>42</v>
      </c>
      <c r="T79" s="89" t="s">
        <v>312</v>
      </c>
      <c r="U79" s="89" t="s">
        <v>70</v>
      </c>
      <c r="V79" s="1"/>
      <c r="W79" s="1"/>
      <c r="X79" s="1"/>
      <c r="Y79" s="89" t="s">
        <v>42</v>
      </c>
      <c r="Z79" s="89" t="s">
        <v>118</v>
      </c>
      <c r="AA79" s="89" t="s">
        <v>53</v>
      </c>
      <c r="AB79" s="1"/>
      <c r="AC79" s="1"/>
      <c r="AD79" s="1"/>
      <c r="AE79" s="89" t="s">
        <v>42</v>
      </c>
      <c r="AF79" s="89" t="s">
        <v>108</v>
      </c>
      <c r="AG79" s="89" t="s">
        <v>99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s="3" customFormat="1" ht="12.75">
      <c r="A80" s="89">
        <v>76</v>
      </c>
      <c r="B80" s="90" t="s">
        <v>259</v>
      </c>
      <c r="C80" s="90" t="s">
        <v>362</v>
      </c>
      <c r="D80" s="89" t="s">
        <v>278</v>
      </c>
      <c r="E80" s="1" t="s">
        <v>136</v>
      </c>
      <c r="F80" s="64">
        <f t="shared" si="8"/>
        <v>20</v>
      </c>
      <c r="G80" s="2"/>
      <c r="H80" s="33"/>
      <c r="I80" s="5"/>
      <c r="J80" s="35">
        <f t="shared" si="9"/>
        <v>2</v>
      </c>
      <c r="K80" s="26">
        <f t="shared" si="10"/>
        <v>20</v>
      </c>
      <c r="L80" s="26"/>
      <c r="M80" s="66"/>
      <c r="N80" s="66"/>
      <c r="O80" s="65" t="str">
        <f t="shared" si="11"/>
        <v> </v>
      </c>
      <c r="P80" s="1"/>
      <c r="Q80" s="1"/>
      <c r="R80" s="1"/>
      <c r="S80" s="1"/>
      <c r="T80" s="1"/>
      <c r="U80" s="1"/>
      <c r="V80" s="89" t="s">
        <v>42</v>
      </c>
      <c r="W80" s="89" t="s">
        <v>100</v>
      </c>
      <c r="X80" s="89" t="s">
        <v>103</v>
      </c>
      <c r="Y80" s="89" t="s">
        <v>42</v>
      </c>
      <c r="Z80" s="89" t="s">
        <v>65</v>
      </c>
      <c r="AA80" s="89" t="s">
        <v>74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s="3" customFormat="1" ht="12.75">
      <c r="A81" s="89">
        <v>77</v>
      </c>
      <c r="B81" s="90" t="s">
        <v>259</v>
      </c>
      <c r="C81" s="90" t="s">
        <v>364</v>
      </c>
      <c r="D81" s="89" t="s">
        <v>278</v>
      </c>
      <c r="E81" s="90" t="s">
        <v>173</v>
      </c>
      <c r="F81" s="64">
        <f t="shared" si="8"/>
        <v>20</v>
      </c>
      <c r="G81" s="2"/>
      <c r="H81" s="33"/>
      <c r="I81" s="5"/>
      <c r="J81" s="35">
        <f t="shared" si="9"/>
        <v>2</v>
      </c>
      <c r="K81" s="26">
        <f t="shared" si="10"/>
        <v>20</v>
      </c>
      <c r="L81" s="26"/>
      <c r="M81" s="66"/>
      <c r="N81" s="66"/>
      <c r="O81" s="65" t="str">
        <f t="shared" si="11"/>
        <v> 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89" t="s">
        <v>42</v>
      </c>
      <c r="AO81" s="89" t="s">
        <v>104</v>
      </c>
      <c r="AP81" s="89" t="s">
        <v>86</v>
      </c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89" t="s">
        <v>42</v>
      </c>
      <c r="BV81" s="89" t="s">
        <v>83</v>
      </c>
      <c r="BW81" s="89" t="s">
        <v>82</v>
      </c>
      <c r="BX81" s="1"/>
      <c r="BY81" s="1"/>
      <c r="BZ81" s="1"/>
      <c r="CA81" s="1"/>
      <c r="CB81" s="1"/>
      <c r="CC81" s="1"/>
    </row>
    <row r="82" spans="1:81" s="3" customFormat="1" ht="12.75">
      <c r="A82" s="89">
        <v>78</v>
      </c>
      <c r="B82" s="90" t="s">
        <v>259</v>
      </c>
      <c r="C82" s="90" t="s">
        <v>363</v>
      </c>
      <c r="D82" s="89" t="s">
        <v>275</v>
      </c>
      <c r="E82" s="90" t="s">
        <v>242</v>
      </c>
      <c r="F82" s="64">
        <f t="shared" si="8"/>
        <v>20</v>
      </c>
      <c r="G82" s="2"/>
      <c r="H82" s="33"/>
      <c r="I82" s="5"/>
      <c r="J82" s="35">
        <f t="shared" si="9"/>
        <v>1</v>
      </c>
      <c r="K82" s="26">
        <f t="shared" si="10"/>
        <v>20</v>
      </c>
      <c r="L82" s="26"/>
      <c r="M82" s="66"/>
      <c r="N82" s="66"/>
      <c r="O82" s="65" t="str">
        <f t="shared" si="11"/>
        <v> 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89" t="s">
        <v>42</v>
      </c>
      <c r="BD82" s="89" t="s">
        <v>101</v>
      </c>
      <c r="BE82" s="89" t="s">
        <v>102</v>
      </c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s="3" customFormat="1" ht="12.75">
      <c r="A83" s="89">
        <v>79</v>
      </c>
      <c r="B83" s="90" t="s">
        <v>259</v>
      </c>
      <c r="C83" s="90" t="s">
        <v>365</v>
      </c>
      <c r="D83" s="89" t="s">
        <v>275</v>
      </c>
      <c r="E83" s="90" t="s">
        <v>132</v>
      </c>
      <c r="F83" s="64">
        <f t="shared" si="8"/>
        <v>16</v>
      </c>
      <c r="G83" s="2"/>
      <c r="H83" s="33"/>
      <c r="I83" s="5"/>
      <c r="J83" s="35">
        <f t="shared" si="9"/>
        <v>1</v>
      </c>
      <c r="K83" s="26">
        <f t="shared" si="10"/>
        <v>16</v>
      </c>
      <c r="L83" s="26"/>
      <c r="M83" s="66"/>
      <c r="N83" s="66"/>
      <c r="O83" s="65" t="str">
        <f t="shared" si="11"/>
        <v> </v>
      </c>
      <c r="P83" s="1"/>
      <c r="Q83" s="1"/>
      <c r="R83" s="1"/>
      <c r="S83" s="1"/>
      <c r="T83" s="1"/>
      <c r="U83" s="1"/>
      <c r="V83" s="89" t="s">
        <v>42</v>
      </c>
      <c r="W83" s="89" t="s">
        <v>108</v>
      </c>
      <c r="X83" s="89" t="s">
        <v>99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s="3" customFormat="1" ht="12.75">
      <c r="A84" s="89">
        <v>80</v>
      </c>
      <c r="B84" s="90" t="s">
        <v>259</v>
      </c>
      <c r="C84" s="90" t="s">
        <v>366</v>
      </c>
      <c r="D84" s="89" t="s">
        <v>275</v>
      </c>
      <c r="E84" s="90" t="s">
        <v>223</v>
      </c>
      <c r="F84" s="64">
        <f aca="true" t="shared" si="12" ref="F84:F99">K84+L84+M84+N84</f>
        <v>16</v>
      </c>
      <c r="G84" s="2"/>
      <c r="H84" s="33"/>
      <c r="I84" s="5"/>
      <c r="J84" s="35">
        <f aca="true" t="shared" si="13" ref="J84:J99">P84+S84+V84+Y84+AB84+AE84+AH84+AK84+AN84+AQ84+AT84+AW84+AZ84+BC84+BF84+BI84+BL84+BO84+BR84+BU84+BX84+CA84</f>
        <v>1</v>
      </c>
      <c r="K84" s="26">
        <f aca="true" t="shared" si="14" ref="K84:K99">R84+U84+X84+AA84+AD84+AG84+AJ84+AM84+AP84+AS84+AV84+AY84+BB84+BE84+BH84+BK84+BN84+BQ84+BT84+BW84+BZ84+CC84</f>
        <v>16</v>
      </c>
      <c r="L84" s="26"/>
      <c r="M84" s="66"/>
      <c r="N84" s="66"/>
      <c r="O84" s="65" t="str">
        <f aca="true" t="shared" si="15" ref="O84:O99">IF(COUNTIF(assolute,C84)&gt;1,"x"," ")</f>
        <v> 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89" t="s">
        <v>42</v>
      </c>
      <c r="AL84" s="89" t="s">
        <v>108</v>
      </c>
      <c r="AM84" s="89" t="s">
        <v>99</v>
      </c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s="3" customFormat="1" ht="12.75">
      <c r="A85" s="89">
        <v>81</v>
      </c>
      <c r="B85" s="90" t="s">
        <v>259</v>
      </c>
      <c r="C85" s="90" t="s">
        <v>367</v>
      </c>
      <c r="D85" s="89" t="s">
        <v>271</v>
      </c>
      <c r="E85" s="90" t="s">
        <v>178</v>
      </c>
      <c r="F85" s="64">
        <f t="shared" si="12"/>
        <v>14</v>
      </c>
      <c r="G85" s="2"/>
      <c r="H85" s="33"/>
      <c r="I85" s="5"/>
      <c r="J85" s="35">
        <f t="shared" si="13"/>
        <v>1</v>
      </c>
      <c r="K85" s="26">
        <f t="shared" si="14"/>
        <v>14</v>
      </c>
      <c r="L85" s="26"/>
      <c r="M85" s="66"/>
      <c r="N85" s="66"/>
      <c r="O85" s="65" t="str">
        <f t="shared" si="15"/>
        <v> </v>
      </c>
      <c r="P85" s="1"/>
      <c r="Q85" s="1"/>
      <c r="R85" s="1"/>
      <c r="S85" s="1"/>
      <c r="T85" s="1"/>
      <c r="U85" s="1"/>
      <c r="V85" s="89" t="s">
        <v>42</v>
      </c>
      <c r="W85" s="89" t="s">
        <v>109</v>
      </c>
      <c r="X85" s="89" t="s">
        <v>110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s="3" customFormat="1" ht="12.75">
      <c r="A86" s="89">
        <v>82</v>
      </c>
      <c r="B86" s="90" t="s">
        <v>259</v>
      </c>
      <c r="C86" s="90" t="s">
        <v>368</v>
      </c>
      <c r="D86" s="89" t="s">
        <v>267</v>
      </c>
      <c r="E86" s="90" t="s">
        <v>117</v>
      </c>
      <c r="F86" s="64">
        <f t="shared" si="12"/>
        <v>12</v>
      </c>
      <c r="G86" s="2"/>
      <c r="H86" s="33"/>
      <c r="I86" s="5"/>
      <c r="J86" s="35">
        <f t="shared" si="13"/>
        <v>1</v>
      </c>
      <c r="K86" s="26">
        <f t="shared" si="14"/>
        <v>12</v>
      </c>
      <c r="L86" s="26"/>
      <c r="M86" s="66"/>
      <c r="N86" s="66"/>
      <c r="O86" s="65" t="str">
        <f t="shared" si="15"/>
        <v> 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89" t="s">
        <v>42</v>
      </c>
      <c r="BJ86" s="89" t="s">
        <v>104</v>
      </c>
      <c r="BK86" s="89" t="s">
        <v>86</v>
      </c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s="3" customFormat="1" ht="12.75">
      <c r="A87" s="89">
        <v>83</v>
      </c>
      <c r="B87" s="90" t="s">
        <v>259</v>
      </c>
      <c r="C87" s="90" t="s">
        <v>372</v>
      </c>
      <c r="D87" s="89" t="s">
        <v>267</v>
      </c>
      <c r="E87" s="90" t="s">
        <v>262</v>
      </c>
      <c r="F87" s="64">
        <f t="shared" si="12"/>
        <v>11</v>
      </c>
      <c r="G87" s="2"/>
      <c r="H87" s="33"/>
      <c r="I87" s="5"/>
      <c r="J87" s="35">
        <f t="shared" si="13"/>
        <v>2</v>
      </c>
      <c r="K87" s="26">
        <f t="shared" si="14"/>
        <v>11</v>
      </c>
      <c r="L87" s="26"/>
      <c r="M87" s="66"/>
      <c r="N87" s="66"/>
      <c r="O87" s="65" t="str">
        <f t="shared" si="15"/>
        <v> </v>
      </c>
      <c r="P87" s="1"/>
      <c r="Q87" s="1"/>
      <c r="R87" s="1"/>
      <c r="S87" s="89" t="s">
        <v>42</v>
      </c>
      <c r="T87" s="89" t="s">
        <v>272</v>
      </c>
      <c r="U87" s="89" t="s">
        <v>64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89" t="s">
        <v>42</v>
      </c>
      <c r="BS87" s="89" t="s">
        <v>68</v>
      </c>
      <c r="BT87" s="89" t="s">
        <v>67</v>
      </c>
      <c r="BU87" s="1"/>
      <c r="BV87" s="1"/>
      <c r="BW87" s="1"/>
      <c r="BX87" s="1"/>
      <c r="BY87" s="1"/>
      <c r="BZ87" s="1"/>
      <c r="CA87" s="1"/>
      <c r="CB87" s="1"/>
      <c r="CC87" s="1"/>
    </row>
    <row r="88" spans="1:81" s="3" customFormat="1" ht="12.75">
      <c r="A88" s="89">
        <v>84</v>
      </c>
      <c r="B88" s="90" t="s">
        <v>259</v>
      </c>
      <c r="C88" s="90" t="s">
        <v>371</v>
      </c>
      <c r="D88" s="89" t="s">
        <v>275</v>
      </c>
      <c r="E88" s="90" t="s">
        <v>159</v>
      </c>
      <c r="F88" s="64">
        <f t="shared" si="12"/>
        <v>11</v>
      </c>
      <c r="G88" s="2"/>
      <c r="H88" s="33"/>
      <c r="I88" s="5"/>
      <c r="J88" s="35">
        <f t="shared" si="13"/>
        <v>1</v>
      </c>
      <c r="K88" s="26">
        <f t="shared" si="14"/>
        <v>11</v>
      </c>
      <c r="L88" s="26"/>
      <c r="M88" s="66"/>
      <c r="N88" s="66"/>
      <c r="O88" s="65" t="str">
        <f t="shared" si="15"/>
        <v> 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89" t="s">
        <v>42</v>
      </c>
      <c r="AL88" s="89" t="s">
        <v>102</v>
      </c>
      <c r="AM88" s="89" t="s">
        <v>101</v>
      </c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s="3" customFormat="1" ht="12.75">
      <c r="A89" s="89">
        <v>85</v>
      </c>
      <c r="B89" s="90" t="s">
        <v>259</v>
      </c>
      <c r="C89" s="90" t="s">
        <v>373</v>
      </c>
      <c r="D89" s="89" t="s">
        <v>271</v>
      </c>
      <c r="E89" s="90" t="s">
        <v>201</v>
      </c>
      <c r="F89" s="64">
        <f t="shared" si="12"/>
        <v>10</v>
      </c>
      <c r="G89" s="2"/>
      <c r="H89" s="33"/>
      <c r="I89" s="5"/>
      <c r="J89" s="35">
        <f t="shared" si="13"/>
        <v>1</v>
      </c>
      <c r="K89" s="26">
        <f t="shared" si="14"/>
        <v>10</v>
      </c>
      <c r="L89" s="26"/>
      <c r="M89" s="66"/>
      <c r="N89" s="66"/>
      <c r="O89" s="65" t="str">
        <f t="shared" si="15"/>
        <v> 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89" t="s">
        <v>42</v>
      </c>
      <c r="AC89" s="89" t="s">
        <v>91</v>
      </c>
      <c r="AD89" s="89" t="s">
        <v>76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s="3" customFormat="1" ht="12.75">
      <c r="A90" s="89">
        <v>86</v>
      </c>
      <c r="B90" s="90" t="s">
        <v>259</v>
      </c>
      <c r="C90" s="90" t="s">
        <v>374</v>
      </c>
      <c r="D90" s="89" t="s">
        <v>271</v>
      </c>
      <c r="E90" s="90" t="s">
        <v>375</v>
      </c>
      <c r="F90" s="64">
        <f t="shared" si="12"/>
        <v>10</v>
      </c>
      <c r="G90" s="2"/>
      <c r="H90" s="33"/>
      <c r="I90" s="5"/>
      <c r="J90" s="35">
        <f t="shared" si="13"/>
        <v>1</v>
      </c>
      <c r="K90" s="26">
        <f t="shared" si="14"/>
        <v>10</v>
      </c>
      <c r="L90" s="26"/>
      <c r="M90" s="66"/>
      <c r="N90" s="66"/>
      <c r="O90" s="65" t="str">
        <f t="shared" si="15"/>
        <v> </v>
      </c>
      <c r="P90" s="1"/>
      <c r="Q90" s="1"/>
      <c r="R90" s="1"/>
      <c r="S90" s="89" t="s">
        <v>42</v>
      </c>
      <c r="T90" s="89" t="s">
        <v>73</v>
      </c>
      <c r="U90" s="89" t="s">
        <v>76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s="3" customFormat="1" ht="12.75">
      <c r="A91" s="89">
        <v>87</v>
      </c>
      <c r="B91" s="90" t="s">
        <v>259</v>
      </c>
      <c r="C91" s="90" t="s">
        <v>376</v>
      </c>
      <c r="D91" s="89" t="s">
        <v>275</v>
      </c>
      <c r="E91" s="90" t="s">
        <v>151</v>
      </c>
      <c r="F91" s="64">
        <f t="shared" si="12"/>
        <v>10</v>
      </c>
      <c r="G91" s="2"/>
      <c r="H91" s="33"/>
      <c r="I91" s="5"/>
      <c r="J91" s="35">
        <f t="shared" si="13"/>
        <v>1</v>
      </c>
      <c r="K91" s="26">
        <f t="shared" si="14"/>
        <v>10</v>
      </c>
      <c r="L91" s="26"/>
      <c r="M91" s="66"/>
      <c r="N91" s="66"/>
      <c r="O91" s="65" t="str">
        <f t="shared" si="15"/>
        <v> </v>
      </c>
      <c r="P91" s="1"/>
      <c r="Q91" s="1"/>
      <c r="R91" s="1"/>
      <c r="S91" s="1"/>
      <c r="T91" s="1"/>
      <c r="U91" s="1"/>
      <c r="V91" s="89" t="s">
        <v>42</v>
      </c>
      <c r="W91" s="89" t="s">
        <v>105</v>
      </c>
      <c r="X91" s="89" t="s">
        <v>76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s="3" customFormat="1" ht="12.75">
      <c r="A92" s="89">
        <v>88</v>
      </c>
      <c r="B92" s="90" t="s">
        <v>259</v>
      </c>
      <c r="C92" s="90" t="s">
        <v>377</v>
      </c>
      <c r="D92" s="89" t="s">
        <v>271</v>
      </c>
      <c r="E92" s="90" t="s">
        <v>144</v>
      </c>
      <c r="F92" s="64">
        <f t="shared" si="12"/>
        <v>10</v>
      </c>
      <c r="G92" s="2"/>
      <c r="H92" s="33"/>
      <c r="I92" s="5"/>
      <c r="J92" s="35">
        <f t="shared" si="13"/>
        <v>1</v>
      </c>
      <c r="K92" s="26">
        <f t="shared" si="14"/>
        <v>10</v>
      </c>
      <c r="L92" s="26"/>
      <c r="M92" s="66"/>
      <c r="N92" s="66"/>
      <c r="O92" s="65" t="str">
        <f t="shared" si="15"/>
        <v> 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89" t="s">
        <v>42</v>
      </c>
      <c r="BJ92" s="89" t="s">
        <v>105</v>
      </c>
      <c r="BK92" s="89" t="s">
        <v>76</v>
      </c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s="3" customFormat="1" ht="12.75">
      <c r="A93" s="89">
        <v>89</v>
      </c>
      <c r="B93" s="90" t="s">
        <v>259</v>
      </c>
      <c r="C93" s="90" t="s">
        <v>378</v>
      </c>
      <c r="D93" s="89" t="s">
        <v>267</v>
      </c>
      <c r="E93" s="90" t="s">
        <v>151</v>
      </c>
      <c r="F93" s="64">
        <f t="shared" si="12"/>
        <v>9</v>
      </c>
      <c r="G93" s="2"/>
      <c r="H93" s="33"/>
      <c r="I93" s="5"/>
      <c r="J93" s="35">
        <f t="shared" si="13"/>
        <v>1</v>
      </c>
      <c r="K93" s="26">
        <f t="shared" si="14"/>
        <v>9</v>
      </c>
      <c r="L93" s="26"/>
      <c r="M93" s="66"/>
      <c r="N93" s="66"/>
      <c r="O93" s="65" t="str">
        <f t="shared" si="15"/>
        <v> </v>
      </c>
      <c r="P93" s="1"/>
      <c r="Q93" s="1"/>
      <c r="R93" s="1"/>
      <c r="S93" s="1"/>
      <c r="T93" s="1"/>
      <c r="U93" s="1"/>
      <c r="V93" s="89" t="s">
        <v>42</v>
      </c>
      <c r="W93" s="89" t="s">
        <v>77</v>
      </c>
      <c r="X93" s="89" t="s">
        <v>87</v>
      </c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s="3" customFormat="1" ht="12.75">
      <c r="A94" s="89">
        <v>90</v>
      </c>
      <c r="B94" s="90" t="s">
        <v>259</v>
      </c>
      <c r="C94" s="90" t="s">
        <v>379</v>
      </c>
      <c r="D94" s="89" t="s">
        <v>278</v>
      </c>
      <c r="E94" s="90" t="s">
        <v>380</v>
      </c>
      <c r="F94" s="64">
        <f t="shared" si="12"/>
        <v>6</v>
      </c>
      <c r="G94" s="2"/>
      <c r="H94" s="33"/>
      <c r="I94" s="5"/>
      <c r="J94" s="35">
        <f t="shared" si="13"/>
        <v>1</v>
      </c>
      <c r="K94" s="26">
        <f t="shared" si="14"/>
        <v>6</v>
      </c>
      <c r="L94" s="26"/>
      <c r="M94" s="66"/>
      <c r="N94" s="66"/>
      <c r="O94" s="65" t="str">
        <f t="shared" si="15"/>
        <v> 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89" t="s">
        <v>42</v>
      </c>
      <c r="BV94" s="89" t="s">
        <v>68</v>
      </c>
      <c r="BW94" s="89" t="s">
        <v>67</v>
      </c>
      <c r="BX94" s="1"/>
      <c r="BY94" s="1"/>
      <c r="BZ94" s="1"/>
      <c r="CA94" s="1"/>
      <c r="CB94" s="1"/>
      <c r="CC94" s="1"/>
    </row>
    <row r="95" spans="1:81" s="3" customFormat="1" ht="12.75">
      <c r="A95" s="89">
        <v>91</v>
      </c>
      <c r="B95" s="90" t="s">
        <v>259</v>
      </c>
      <c r="C95" s="90" t="s">
        <v>381</v>
      </c>
      <c r="D95" s="89" t="s">
        <v>275</v>
      </c>
      <c r="E95" s="90" t="s">
        <v>382</v>
      </c>
      <c r="F95" s="64">
        <f t="shared" si="12"/>
        <v>5</v>
      </c>
      <c r="G95" s="2"/>
      <c r="H95" s="33"/>
      <c r="I95" s="5"/>
      <c r="J95" s="35">
        <f t="shared" si="13"/>
        <v>2</v>
      </c>
      <c r="K95" s="26">
        <f t="shared" si="14"/>
        <v>5</v>
      </c>
      <c r="L95" s="26"/>
      <c r="M95" s="66"/>
      <c r="N95" s="66"/>
      <c r="O95" s="65" t="str">
        <f t="shared" si="15"/>
        <v> </v>
      </c>
      <c r="P95" s="1"/>
      <c r="Q95" s="1"/>
      <c r="R95" s="1"/>
      <c r="S95" s="89" t="s">
        <v>42</v>
      </c>
      <c r="T95" s="89" t="s">
        <v>283</v>
      </c>
      <c r="U95" s="89" t="s">
        <v>72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 t="s">
        <v>42</v>
      </c>
      <c r="AI95" s="89" t="s">
        <v>81</v>
      </c>
      <c r="AJ95" s="89">
        <v>1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s="3" customFormat="1" ht="12.75">
      <c r="A96" s="89">
        <v>92</v>
      </c>
      <c r="B96" s="90" t="s">
        <v>259</v>
      </c>
      <c r="C96" s="90" t="s">
        <v>383</v>
      </c>
      <c r="D96" s="89" t="s">
        <v>278</v>
      </c>
      <c r="E96" s="90" t="s">
        <v>151</v>
      </c>
      <c r="F96" s="64">
        <f t="shared" si="12"/>
        <v>4</v>
      </c>
      <c r="G96" s="2"/>
      <c r="H96" s="33"/>
      <c r="I96" s="5"/>
      <c r="J96" s="35">
        <f t="shared" si="13"/>
        <v>2</v>
      </c>
      <c r="K96" s="26">
        <f t="shared" si="14"/>
        <v>4</v>
      </c>
      <c r="L96" s="26"/>
      <c r="M96" s="66"/>
      <c r="N96" s="66"/>
      <c r="O96" s="65" t="str">
        <f t="shared" si="15"/>
        <v> </v>
      </c>
      <c r="P96" s="1"/>
      <c r="Q96" s="1"/>
      <c r="R96" s="1"/>
      <c r="S96" s="1"/>
      <c r="T96" s="1"/>
      <c r="U96" s="1"/>
      <c r="V96" s="89" t="s">
        <v>42</v>
      </c>
      <c r="W96" s="89" t="s">
        <v>71</v>
      </c>
      <c r="X96" s="89" t="s">
        <v>70</v>
      </c>
      <c r="Y96" s="89" t="s">
        <v>42</v>
      </c>
      <c r="Z96" s="89" t="s">
        <v>81</v>
      </c>
      <c r="AA96" s="89" t="s">
        <v>42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s="3" customFormat="1" ht="12.75">
      <c r="A97" s="89">
        <v>93</v>
      </c>
      <c r="B97" s="90" t="s">
        <v>259</v>
      </c>
      <c r="C97" s="90" t="s">
        <v>384</v>
      </c>
      <c r="D97" s="89" t="s">
        <v>271</v>
      </c>
      <c r="E97" s="90" t="s">
        <v>296</v>
      </c>
      <c r="F97" s="64">
        <f t="shared" si="12"/>
        <v>3</v>
      </c>
      <c r="G97" s="2"/>
      <c r="H97" s="33"/>
      <c r="I97" s="5"/>
      <c r="J97" s="35">
        <f t="shared" si="13"/>
        <v>1</v>
      </c>
      <c r="K97" s="26">
        <f t="shared" si="14"/>
        <v>3</v>
      </c>
      <c r="L97" s="26"/>
      <c r="M97" s="66"/>
      <c r="N97" s="66"/>
      <c r="O97" s="65" t="str">
        <f t="shared" si="15"/>
        <v> 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89" t="s">
        <v>42</v>
      </c>
      <c r="AI97" s="89" t="s">
        <v>91</v>
      </c>
      <c r="AJ97" s="89">
        <v>3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1:81" s="3" customFormat="1" ht="12.75">
      <c r="A98" s="89">
        <v>94</v>
      </c>
      <c r="B98" s="90" t="s">
        <v>259</v>
      </c>
      <c r="C98" s="90" t="s">
        <v>385</v>
      </c>
      <c r="D98" s="89" t="s">
        <v>275</v>
      </c>
      <c r="E98" s="90" t="s">
        <v>195</v>
      </c>
      <c r="F98" s="64">
        <f t="shared" si="12"/>
        <v>2</v>
      </c>
      <c r="G98" s="2"/>
      <c r="H98" s="33"/>
      <c r="I98" s="5"/>
      <c r="J98" s="35">
        <f t="shared" si="13"/>
        <v>1</v>
      </c>
      <c r="K98" s="26">
        <f t="shared" si="14"/>
        <v>2</v>
      </c>
      <c r="L98" s="26"/>
      <c r="M98" s="66"/>
      <c r="N98" s="66"/>
      <c r="O98" s="65" t="str">
        <f t="shared" si="15"/>
        <v> </v>
      </c>
      <c r="P98" s="1"/>
      <c r="Q98" s="1"/>
      <c r="R98" s="1"/>
      <c r="S98" s="89" t="s">
        <v>42</v>
      </c>
      <c r="T98" s="89" t="s">
        <v>263</v>
      </c>
      <c r="U98" s="89" t="s">
        <v>53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s="3" customFormat="1" ht="12.75">
      <c r="A99" s="89">
        <v>95</v>
      </c>
      <c r="B99" s="90" t="s">
        <v>259</v>
      </c>
      <c r="C99" s="90" t="s">
        <v>386</v>
      </c>
      <c r="D99" s="89" t="s">
        <v>278</v>
      </c>
      <c r="E99" s="90" t="s">
        <v>195</v>
      </c>
      <c r="F99" s="64">
        <f t="shared" si="12"/>
        <v>1</v>
      </c>
      <c r="G99" s="2"/>
      <c r="H99" s="33"/>
      <c r="I99" s="5"/>
      <c r="J99" s="35">
        <f t="shared" si="13"/>
        <v>1</v>
      </c>
      <c r="K99" s="26">
        <f t="shared" si="14"/>
        <v>1</v>
      </c>
      <c r="L99" s="26"/>
      <c r="M99" s="66"/>
      <c r="N99" s="66"/>
      <c r="O99" s="65" t="str">
        <f t="shared" si="15"/>
        <v> </v>
      </c>
      <c r="P99" s="1"/>
      <c r="Q99" s="1"/>
      <c r="R99" s="1"/>
      <c r="S99" s="89" t="s">
        <v>42</v>
      </c>
      <c r="T99" s="89" t="s">
        <v>269</v>
      </c>
      <c r="U99" s="89" t="s">
        <v>42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2:15" s="3" customFormat="1" ht="12.75">
      <c r="B100" s="36"/>
      <c r="D100" s="22"/>
      <c r="J100" s="22"/>
      <c r="K100" s="105"/>
      <c r="M100" s="62"/>
      <c r="N100" s="62"/>
      <c r="O100" s="23"/>
    </row>
    <row r="101" spans="2:15" s="3" customFormat="1" ht="12.75">
      <c r="B101" s="36"/>
      <c r="D101" s="22"/>
      <c r="J101" s="22"/>
      <c r="K101" s="105">
        <f>SUM(K3:K100)</f>
        <v>10032</v>
      </c>
      <c r="M101" s="62"/>
      <c r="N101" s="62"/>
      <c r="O101" s="23"/>
    </row>
    <row r="102" spans="2:15" s="3" customFormat="1" ht="12.75">
      <c r="B102" s="36"/>
      <c r="D102" s="22"/>
      <c r="J102" s="22"/>
      <c r="M102" s="62"/>
      <c r="N102" s="62"/>
      <c r="O102" s="23"/>
    </row>
    <row r="103" spans="2:15" s="3" customFormat="1" ht="12.75">
      <c r="B103" s="36"/>
      <c r="D103" s="22"/>
      <c r="J103" s="22"/>
      <c r="M103" s="62"/>
      <c r="N103" s="62"/>
      <c r="O103" s="23"/>
    </row>
    <row r="104" spans="2:15" s="3" customFormat="1" ht="12.75">
      <c r="B104" s="36"/>
      <c r="D104" s="22"/>
      <c r="J104" s="22"/>
      <c r="M104" s="62"/>
      <c r="N104" s="62"/>
      <c r="O104" s="23"/>
    </row>
    <row r="105" spans="2:15" s="3" customFormat="1" ht="12.75">
      <c r="B105" s="36"/>
      <c r="D105" s="22"/>
      <c r="J105" s="22"/>
      <c r="M105" s="62"/>
      <c r="N105" s="62"/>
      <c r="O105" s="23"/>
    </row>
    <row r="106" spans="2:15" s="3" customFormat="1" ht="12.75">
      <c r="B106" s="36"/>
      <c r="D106" s="22"/>
      <c r="J106" s="22"/>
      <c r="M106" s="62"/>
      <c r="N106" s="62"/>
      <c r="O106" s="23"/>
    </row>
    <row r="107" spans="2:15" s="3" customFormat="1" ht="12.75">
      <c r="B107" s="36"/>
      <c r="D107" s="22"/>
      <c r="J107" s="22"/>
      <c r="M107" s="62"/>
      <c r="N107" s="62"/>
      <c r="O107" s="23"/>
    </row>
    <row r="108" spans="2:15" s="3" customFormat="1" ht="12.75">
      <c r="B108" s="36"/>
      <c r="D108" s="22"/>
      <c r="J108" s="22"/>
      <c r="M108" s="62"/>
      <c r="N108" s="62"/>
      <c r="O108" s="23"/>
    </row>
    <row r="109" spans="2:15" s="3" customFormat="1" ht="12.75">
      <c r="B109" s="36"/>
      <c r="D109" s="22"/>
      <c r="J109" s="22"/>
      <c r="M109" s="62"/>
      <c r="N109" s="62"/>
      <c r="O109" s="23"/>
    </row>
    <row r="110" spans="2:15" s="3" customFormat="1" ht="12.75">
      <c r="B110" s="36"/>
      <c r="D110" s="22"/>
      <c r="J110" s="22"/>
      <c r="M110" s="62"/>
      <c r="N110" s="62"/>
      <c r="O110" s="23"/>
    </row>
    <row r="111" spans="2:15" s="3" customFormat="1" ht="12.75">
      <c r="B111" s="36"/>
      <c r="D111" s="22"/>
      <c r="J111" s="22"/>
      <c r="M111" s="62"/>
      <c r="N111" s="62"/>
      <c r="O111" s="23"/>
    </row>
    <row r="112" spans="2:15" s="3" customFormat="1" ht="12.75">
      <c r="B112" s="36"/>
      <c r="D112" s="22"/>
      <c r="J112" s="22"/>
      <c r="M112" s="62"/>
      <c r="N112" s="62"/>
      <c r="O112" s="23"/>
    </row>
    <row r="113" spans="2:15" s="3" customFormat="1" ht="12.75">
      <c r="B113" s="36"/>
      <c r="D113" s="22"/>
      <c r="J113" s="22"/>
      <c r="M113" s="62"/>
      <c r="N113" s="62"/>
      <c r="O113" s="23"/>
    </row>
    <row r="114" spans="2:15" s="3" customFormat="1" ht="12.75">
      <c r="B114" s="36"/>
      <c r="D114" s="22"/>
      <c r="J114" s="22"/>
      <c r="M114" s="62"/>
      <c r="N114" s="62"/>
      <c r="O114" s="23"/>
    </row>
    <row r="115" spans="2:15" s="3" customFormat="1" ht="12.75">
      <c r="B115" s="36"/>
      <c r="D115" s="22"/>
      <c r="J115" s="22"/>
      <c r="M115" s="62"/>
      <c r="N115" s="62"/>
      <c r="O115" s="23"/>
    </row>
    <row r="116" spans="2:15" s="3" customFormat="1" ht="12.75">
      <c r="B116" s="36"/>
      <c r="D116" s="22"/>
      <c r="J116" s="22"/>
      <c r="M116" s="62"/>
      <c r="N116" s="62"/>
      <c r="O116" s="23"/>
    </row>
    <row r="117" spans="2:15" s="3" customFormat="1" ht="12.75">
      <c r="B117" s="36"/>
      <c r="D117" s="22"/>
      <c r="J117" s="22"/>
      <c r="M117" s="62"/>
      <c r="N117" s="62"/>
      <c r="O117" s="23"/>
    </row>
    <row r="118" spans="2:15" s="3" customFormat="1" ht="12.75">
      <c r="B118" s="36"/>
      <c r="D118" s="22"/>
      <c r="J118" s="22"/>
      <c r="M118" s="62"/>
      <c r="N118" s="62"/>
      <c r="O118" s="23"/>
    </row>
    <row r="119" spans="2:15" s="3" customFormat="1" ht="12.75">
      <c r="B119" s="36"/>
      <c r="D119" s="22"/>
      <c r="J119" s="22"/>
      <c r="M119" s="62"/>
      <c r="N119" s="62"/>
      <c r="O119" s="23"/>
    </row>
    <row r="120" spans="2:15" s="3" customFormat="1" ht="12.75">
      <c r="B120" s="36"/>
      <c r="D120" s="22"/>
      <c r="J120" s="22"/>
      <c r="M120" s="62"/>
      <c r="N120" s="62"/>
      <c r="O120" s="23"/>
    </row>
    <row r="121" spans="2:15" s="3" customFormat="1" ht="12.75">
      <c r="B121" s="36"/>
      <c r="D121" s="22"/>
      <c r="J121" s="22"/>
      <c r="M121" s="62"/>
      <c r="N121" s="62"/>
      <c r="O121" s="23"/>
    </row>
    <row r="122" spans="2:15" s="3" customFormat="1" ht="12.75">
      <c r="B122" s="36"/>
      <c r="D122" s="22"/>
      <c r="J122" s="22"/>
      <c r="M122" s="62"/>
      <c r="N122" s="62"/>
      <c r="O122" s="23"/>
    </row>
    <row r="123" spans="2:15" s="3" customFormat="1" ht="12.75">
      <c r="B123" s="36"/>
      <c r="D123" s="22"/>
      <c r="J123" s="22"/>
      <c r="M123" s="62"/>
      <c r="N123" s="62"/>
      <c r="O123" s="23"/>
    </row>
    <row r="124" spans="2:15" s="3" customFormat="1" ht="12.75">
      <c r="B124" s="36"/>
      <c r="D124" s="22"/>
      <c r="J124" s="22"/>
      <c r="M124" s="62"/>
      <c r="N124" s="62"/>
      <c r="O124" s="23"/>
    </row>
    <row r="125" spans="2:15" s="3" customFormat="1" ht="12.75">
      <c r="B125" s="36"/>
      <c r="D125" s="22"/>
      <c r="J125" s="22"/>
      <c r="M125" s="62"/>
      <c r="N125" s="62"/>
      <c r="O125" s="23"/>
    </row>
    <row r="126" spans="2:15" s="3" customFormat="1" ht="12.75">
      <c r="B126" s="36"/>
      <c r="D126" s="22"/>
      <c r="J126" s="22"/>
      <c r="M126" s="62"/>
      <c r="N126" s="62"/>
      <c r="O126" s="23"/>
    </row>
    <row r="127" spans="2:15" s="3" customFormat="1" ht="12.75">
      <c r="B127" s="36"/>
      <c r="D127" s="22"/>
      <c r="J127" s="22"/>
      <c r="M127" s="62"/>
      <c r="N127" s="62"/>
      <c r="O127" s="23"/>
    </row>
    <row r="128" spans="2:15" s="3" customFormat="1" ht="12.75">
      <c r="B128" s="36"/>
      <c r="D128" s="22"/>
      <c r="J128" s="22"/>
      <c r="M128" s="62"/>
      <c r="N128" s="62"/>
      <c r="O128" s="23"/>
    </row>
    <row r="129" spans="2:15" s="3" customFormat="1" ht="12.75">
      <c r="B129" s="36"/>
      <c r="D129" s="22"/>
      <c r="J129" s="22"/>
      <c r="M129" s="62"/>
      <c r="N129" s="62"/>
      <c r="O129" s="23"/>
    </row>
    <row r="130" spans="2:15" s="3" customFormat="1" ht="12.75">
      <c r="B130" s="36"/>
      <c r="D130" s="22"/>
      <c r="J130" s="22"/>
      <c r="M130" s="62"/>
      <c r="N130" s="62"/>
      <c r="O130" s="23"/>
    </row>
    <row r="131" spans="2:15" s="3" customFormat="1" ht="12.75">
      <c r="B131" s="36"/>
      <c r="D131" s="22"/>
      <c r="J131" s="22"/>
      <c r="M131" s="62"/>
      <c r="N131" s="62"/>
      <c r="O131" s="23"/>
    </row>
    <row r="132" spans="2:15" s="3" customFormat="1" ht="12.75">
      <c r="B132" s="36"/>
      <c r="D132" s="22"/>
      <c r="J132" s="22"/>
      <c r="M132" s="62"/>
      <c r="N132" s="62"/>
      <c r="O132" s="23"/>
    </row>
    <row r="133" spans="2:15" s="3" customFormat="1" ht="12.75">
      <c r="B133" s="36"/>
      <c r="D133" s="22"/>
      <c r="J133" s="22"/>
      <c r="M133" s="62"/>
      <c r="N133" s="62"/>
      <c r="O133" s="23"/>
    </row>
    <row r="134" spans="2:15" s="3" customFormat="1" ht="12.75">
      <c r="B134" s="36"/>
      <c r="D134" s="22"/>
      <c r="J134" s="22"/>
      <c r="M134" s="62"/>
      <c r="N134" s="62"/>
      <c r="O134" s="23"/>
    </row>
    <row r="135" spans="2:15" s="3" customFormat="1" ht="12.75">
      <c r="B135" s="36"/>
      <c r="D135" s="22"/>
      <c r="J135" s="22"/>
      <c r="M135" s="62"/>
      <c r="N135" s="62"/>
      <c r="O135" s="23"/>
    </row>
    <row r="136" spans="2:15" s="3" customFormat="1" ht="12.75">
      <c r="B136" s="36"/>
      <c r="D136" s="22"/>
      <c r="J136" s="22"/>
      <c r="M136" s="62"/>
      <c r="N136" s="62"/>
      <c r="O136" s="23"/>
    </row>
    <row r="137" spans="2:15" s="3" customFormat="1" ht="12.75">
      <c r="B137" s="36"/>
      <c r="D137" s="22"/>
      <c r="J137" s="22"/>
      <c r="M137" s="62"/>
      <c r="N137" s="62"/>
      <c r="O137" s="23"/>
    </row>
    <row r="138" spans="2:15" s="3" customFormat="1" ht="12.75">
      <c r="B138" s="36"/>
      <c r="D138" s="22"/>
      <c r="J138" s="22"/>
      <c r="M138" s="62"/>
      <c r="N138" s="62"/>
      <c r="O138" s="23"/>
    </row>
    <row r="139" spans="2:15" s="3" customFormat="1" ht="12.75">
      <c r="B139" s="36"/>
      <c r="D139" s="22"/>
      <c r="J139" s="22"/>
      <c r="M139" s="62"/>
      <c r="N139" s="62"/>
      <c r="O139" s="23"/>
    </row>
    <row r="140" spans="2:15" s="3" customFormat="1" ht="12.75">
      <c r="B140" s="36"/>
      <c r="D140" s="22"/>
      <c r="J140" s="22"/>
      <c r="M140" s="62"/>
      <c r="N140" s="62"/>
      <c r="O140" s="23"/>
    </row>
    <row r="141" spans="2:15" s="3" customFormat="1" ht="12.75">
      <c r="B141" s="36"/>
      <c r="D141" s="22"/>
      <c r="J141" s="22"/>
      <c r="M141" s="62"/>
      <c r="N141" s="62"/>
      <c r="O141" s="23"/>
    </row>
    <row r="142" spans="2:15" s="3" customFormat="1" ht="12.75">
      <c r="B142" s="36"/>
      <c r="D142" s="22"/>
      <c r="J142" s="22"/>
      <c r="M142" s="62"/>
      <c r="N142" s="62"/>
      <c r="O142" s="23"/>
    </row>
    <row r="143" spans="2:15" s="3" customFormat="1" ht="12.75">
      <c r="B143" s="36"/>
      <c r="D143" s="22"/>
      <c r="J143" s="22"/>
      <c r="M143" s="62"/>
      <c r="N143" s="62"/>
      <c r="O143" s="23"/>
    </row>
    <row r="144" spans="2:15" s="3" customFormat="1" ht="12.75">
      <c r="B144" s="36"/>
      <c r="D144" s="22"/>
      <c r="J144" s="22"/>
      <c r="M144" s="62"/>
      <c r="N144" s="62"/>
      <c r="O144" s="23"/>
    </row>
    <row r="145" spans="2:15" s="3" customFormat="1" ht="12.75">
      <c r="B145" s="36"/>
      <c r="D145" s="22"/>
      <c r="J145" s="22"/>
      <c r="M145" s="62"/>
      <c r="N145" s="62"/>
      <c r="O145" s="23"/>
    </row>
    <row r="146" spans="2:15" s="3" customFormat="1" ht="12.75">
      <c r="B146" s="36"/>
      <c r="D146" s="22"/>
      <c r="J146" s="22"/>
      <c r="M146" s="62"/>
      <c r="N146" s="62"/>
      <c r="O146" s="23"/>
    </row>
    <row r="147" spans="2:15" s="3" customFormat="1" ht="12.75">
      <c r="B147" s="36"/>
      <c r="D147" s="22"/>
      <c r="J147" s="22"/>
      <c r="M147" s="62"/>
      <c r="N147" s="62"/>
      <c r="O147" s="23"/>
    </row>
    <row r="148" spans="2:15" s="3" customFormat="1" ht="12.75">
      <c r="B148" s="36"/>
      <c r="D148" s="22"/>
      <c r="J148" s="22"/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  <row r="465" spans="2:15" s="3" customFormat="1" ht="12.75">
      <c r="B465" s="36"/>
      <c r="D465" s="22"/>
      <c r="J465" s="22"/>
      <c r="M465" s="62"/>
      <c r="N465" s="62"/>
      <c r="O465" s="23"/>
    </row>
    <row r="466" spans="2:15" s="3" customFormat="1" ht="12.75">
      <c r="B466" s="36"/>
      <c r="D466" s="22"/>
      <c r="J466" s="22"/>
      <c r="M466" s="62"/>
      <c r="N466" s="62"/>
      <c r="O466" s="23"/>
    </row>
    <row r="467" spans="2:15" s="3" customFormat="1" ht="12.75">
      <c r="B467" s="36"/>
      <c r="D467" s="22"/>
      <c r="J467" s="22"/>
      <c r="M467" s="62"/>
      <c r="N467" s="62"/>
      <c r="O467" s="23"/>
    </row>
    <row r="468" spans="2:15" s="3" customFormat="1" ht="12.75">
      <c r="B468" s="36"/>
      <c r="D468" s="22"/>
      <c r="J468" s="22"/>
      <c r="M468" s="62"/>
      <c r="N468" s="62"/>
      <c r="O468" s="23"/>
    </row>
    <row r="469" spans="2:15" s="3" customFormat="1" ht="12.75">
      <c r="B469" s="36"/>
      <c r="D469" s="22"/>
      <c r="J469" s="22"/>
      <c r="M469" s="62"/>
      <c r="N469" s="62"/>
      <c r="O469" s="23"/>
    </row>
    <row r="470" spans="2:15" s="3" customFormat="1" ht="12.75">
      <c r="B470" s="36"/>
      <c r="D470" s="22"/>
      <c r="J470" s="22"/>
      <c r="M470" s="62"/>
      <c r="N470" s="62"/>
      <c r="O470" s="23"/>
    </row>
    <row r="471" spans="2:15" s="3" customFormat="1" ht="12.75">
      <c r="B471" s="36"/>
      <c r="D471" s="22"/>
      <c r="J471" s="22"/>
      <c r="M471" s="62"/>
      <c r="N471" s="62"/>
      <c r="O471" s="23"/>
    </row>
    <row r="472" spans="2:15" s="3" customFormat="1" ht="12.75">
      <c r="B472" s="36"/>
      <c r="D472" s="22"/>
      <c r="J472" s="22"/>
      <c r="M472" s="62"/>
      <c r="N472" s="62"/>
      <c r="O472" s="23"/>
    </row>
    <row r="473" spans="2:15" s="3" customFormat="1" ht="12.75">
      <c r="B473" s="36"/>
      <c r="D473" s="22"/>
      <c r="J473" s="22"/>
      <c r="M473" s="62"/>
      <c r="N473" s="62"/>
      <c r="O473" s="23"/>
    </row>
    <row r="474" spans="2:15" s="3" customFormat="1" ht="12.75">
      <c r="B474" s="36"/>
      <c r="D474" s="22"/>
      <c r="J474" s="22"/>
      <c r="M474" s="62"/>
      <c r="N474" s="62"/>
      <c r="O474" s="23"/>
    </row>
    <row r="475" spans="2:15" s="3" customFormat="1" ht="12.75">
      <c r="B475" s="36"/>
      <c r="D475" s="22"/>
      <c r="J475" s="22"/>
      <c r="M475" s="62"/>
      <c r="N475" s="62"/>
      <c r="O475" s="23"/>
    </row>
    <row r="476" spans="2:15" s="3" customFormat="1" ht="12.75">
      <c r="B476" s="36"/>
      <c r="D476" s="22"/>
      <c r="J476" s="22"/>
      <c r="M476" s="62"/>
      <c r="N476" s="62"/>
      <c r="O476" s="23"/>
    </row>
    <row r="477" spans="2:15" s="3" customFormat="1" ht="12.75">
      <c r="B477" s="36"/>
      <c r="D477" s="22"/>
      <c r="J477" s="22"/>
      <c r="M477" s="62"/>
      <c r="N477" s="62"/>
      <c r="O477" s="23"/>
    </row>
    <row r="478" spans="2:15" s="3" customFormat="1" ht="12.75">
      <c r="B478" s="36"/>
      <c r="D478" s="22"/>
      <c r="J478" s="22"/>
      <c r="M478" s="62"/>
      <c r="N478" s="62"/>
      <c r="O478" s="23"/>
    </row>
    <row r="479" spans="2:15" s="3" customFormat="1" ht="12.75">
      <c r="B479" s="36"/>
      <c r="D479" s="22"/>
      <c r="J479" s="22"/>
      <c r="M479" s="62"/>
      <c r="N479" s="62"/>
      <c r="O479" s="23"/>
    </row>
    <row r="480" spans="2:15" s="3" customFormat="1" ht="12.75">
      <c r="B480" s="36"/>
      <c r="D480" s="22"/>
      <c r="J480" s="22"/>
      <c r="M480" s="62"/>
      <c r="N480" s="62"/>
      <c r="O480" s="23"/>
    </row>
    <row r="481" spans="2:15" s="3" customFormat="1" ht="12.75">
      <c r="B481" s="36"/>
      <c r="D481" s="22"/>
      <c r="J481" s="22"/>
      <c r="M481" s="62"/>
      <c r="N481" s="62"/>
      <c r="O481" s="23"/>
    </row>
    <row r="482" spans="2:15" s="3" customFormat="1" ht="12.75">
      <c r="B482" s="36"/>
      <c r="D482" s="22"/>
      <c r="J482" s="22"/>
      <c r="M482" s="62"/>
      <c r="N482" s="62"/>
      <c r="O482" s="23"/>
    </row>
    <row r="483" spans="2:15" s="3" customFormat="1" ht="12.75">
      <c r="B483" s="36"/>
      <c r="D483" s="22"/>
      <c r="J483" s="22"/>
      <c r="M483" s="62"/>
      <c r="N483" s="62"/>
      <c r="O483" s="23"/>
    </row>
    <row r="484" spans="2:15" s="3" customFormat="1" ht="12.75">
      <c r="B484" s="36"/>
      <c r="D484" s="22"/>
      <c r="J484" s="22"/>
      <c r="M484" s="62"/>
      <c r="N484" s="62"/>
      <c r="O484" s="23"/>
    </row>
    <row r="485" spans="2:15" s="3" customFormat="1" ht="12.75">
      <c r="B485" s="36"/>
      <c r="D485" s="22"/>
      <c r="J485" s="22"/>
      <c r="M485" s="62"/>
      <c r="N485" s="62"/>
      <c r="O485" s="23"/>
    </row>
    <row r="486" spans="2:15" s="3" customFormat="1" ht="12.75">
      <c r="B486" s="36"/>
      <c r="D486" s="22"/>
      <c r="J486" s="22"/>
      <c r="M486" s="62"/>
      <c r="N486" s="62"/>
      <c r="O486" s="23"/>
    </row>
    <row r="487" spans="2:15" s="3" customFormat="1" ht="12.75">
      <c r="B487" s="36"/>
      <c r="D487" s="22"/>
      <c r="J487" s="22"/>
      <c r="M487" s="62"/>
      <c r="N487" s="62"/>
      <c r="O487" s="23"/>
    </row>
    <row r="488" spans="2:15" s="3" customFormat="1" ht="12.75">
      <c r="B488" s="36"/>
      <c r="D488" s="22"/>
      <c r="J488" s="22"/>
      <c r="M488" s="62"/>
      <c r="N488" s="62"/>
      <c r="O488" s="23"/>
    </row>
    <row r="489" spans="2:15" s="3" customFormat="1" ht="12.75">
      <c r="B489" s="36"/>
      <c r="D489" s="22"/>
      <c r="J489" s="22"/>
      <c r="M489" s="62"/>
      <c r="N489" s="62"/>
      <c r="O489" s="23"/>
    </row>
    <row r="490" spans="2:15" s="3" customFormat="1" ht="12.75">
      <c r="B490" s="36"/>
      <c r="D490" s="22"/>
      <c r="J490" s="22"/>
      <c r="M490" s="62"/>
      <c r="N490" s="62"/>
      <c r="O490" s="23"/>
    </row>
    <row r="491" spans="2:15" s="3" customFormat="1" ht="12.75">
      <c r="B491" s="36"/>
      <c r="D491" s="22"/>
      <c r="J491" s="22"/>
      <c r="M491" s="62"/>
      <c r="N491" s="62"/>
      <c r="O491" s="23"/>
    </row>
    <row r="492" spans="2:15" s="3" customFormat="1" ht="12.75">
      <c r="B492" s="36"/>
      <c r="D492" s="22"/>
      <c r="J492" s="22"/>
      <c r="M492" s="62"/>
      <c r="N492" s="62"/>
      <c r="O492" s="23"/>
    </row>
    <row r="493" spans="2:15" s="3" customFormat="1" ht="12.75">
      <c r="B493" s="36"/>
      <c r="D493" s="22"/>
      <c r="J493" s="22"/>
      <c r="M493" s="62"/>
      <c r="N493" s="62"/>
      <c r="O493" s="23"/>
    </row>
    <row r="494" spans="2:15" s="3" customFormat="1" ht="12.75">
      <c r="B494" s="36"/>
      <c r="D494" s="22"/>
      <c r="J494" s="22"/>
      <c r="M494" s="62"/>
      <c r="N494" s="62"/>
      <c r="O494" s="23"/>
    </row>
    <row r="495" spans="2:15" s="3" customFormat="1" ht="12.75">
      <c r="B495" s="36"/>
      <c r="D495" s="22"/>
      <c r="J495" s="22"/>
      <c r="M495" s="62"/>
      <c r="N495" s="62"/>
      <c r="O495" s="23"/>
    </row>
    <row r="496" spans="2:15" s="3" customFormat="1" ht="12.75">
      <c r="B496" s="36"/>
      <c r="D496" s="22"/>
      <c r="J496" s="22"/>
      <c r="M496" s="62"/>
      <c r="N496" s="62"/>
      <c r="O496" s="23"/>
    </row>
    <row r="497" spans="2:15" s="3" customFormat="1" ht="12.75">
      <c r="B497" s="36"/>
      <c r="D497" s="22"/>
      <c r="J497" s="22"/>
      <c r="M497" s="62"/>
      <c r="N497" s="62"/>
      <c r="O497" s="23"/>
    </row>
    <row r="498" spans="2:15" s="3" customFormat="1" ht="12.75">
      <c r="B498" s="36"/>
      <c r="D498" s="22"/>
      <c r="J498" s="22"/>
      <c r="M498" s="62"/>
      <c r="N498" s="62"/>
      <c r="O498" s="23"/>
    </row>
    <row r="499" spans="2:15" s="3" customFormat="1" ht="12.75">
      <c r="B499" s="36"/>
      <c r="D499" s="22"/>
      <c r="J499" s="22"/>
      <c r="M499" s="62"/>
      <c r="N499" s="62"/>
      <c r="O499" s="23"/>
    </row>
    <row r="500" spans="2:15" s="3" customFormat="1" ht="12.75">
      <c r="B500" s="36"/>
      <c r="D500" s="22"/>
      <c r="J500" s="22"/>
      <c r="M500" s="62"/>
      <c r="N500" s="62"/>
      <c r="O500" s="23"/>
    </row>
    <row r="501" spans="2:15" s="3" customFormat="1" ht="12.75">
      <c r="B501" s="36"/>
      <c r="D501" s="22"/>
      <c r="J501" s="22"/>
      <c r="M501" s="62"/>
      <c r="N501" s="62"/>
      <c r="O501" s="23"/>
    </row>
    <row r="502" spans="2:15" s="3" customFormat="1" ht="12.75">
      <c r="B502" s="36"/>
      <c r="D502" s="22"/>
      <c r="J502" s="22"/>
      <c r="M502" s="62"/>
      <c r="N502" s="62"/>
      <c r="O502" s="23"/>
    </row>
    <row r="503" spans="2:15" s="3" customFormat="1" ht="12.75">
      <c r="B503" s="36"/>
      <c r="D503" s="22"/>
      <c r="J503" s="22"/>
      <c r="M503" s="62"/>
      <c r="N503" s="62"/>
      <c r="O503" s="23"/>
    </row>
    <row r="504" spans="2:15" s="3" customFormat="1" ht="12.75">
      <c r="B504" s="36"/>
      <c r="D504" s="22"/>
      <c r="J504" s="22"/>
      <c r="M504" s="62"/>
      <c r="N504" s="62"/>
      <c r="O504" s="23"/>
    </row>
    <row r="505" spans="2:15" s="3" customFormat="1" ht="12.75">
      <c r="B505" s="36"/>
      <c r="D505" s="22"/>
      <c r="J505" s="22"/>
      <c r="M505" s="62"/>
      <c r="N505" s="62"/>
      <c r="O505" s="23"/>
    </row>
    <row r="506" spans="2:15" s="3" customFormat="1" ht="12.75">
      <c r="B506" s="36"/>
      <c r="D506" s="22"/>
      <c r="J506" s="22"/>
      <c r="M506" s="62"/>
      <c r="N506" s="62"/>
      <c r="O506" s="23"/>
    </row>
    <row r="507" spans="2:15" s="3" customFormat="1" ht="12.75">
      <c r="B507" s="36"/>
      <c r="D507" s="22"/>
      <c r="J507" s="22"/>
      <c r="M507" s="62"/>
      <c r="N507" s="62"/>
      <c r="O507" s="23"/>
    </row>
    <row r="508" spans="2:15" s="3" customFormat="1" ht="12.75">
      <c r="B508" s="36"/>
      <c r="D508" s="22"/>
      <c r="J508" s="22"/>
      <c r="M508" s="62"/>
      <c r="N508" s="62"/>
      <c r="O508" s="23"/>
    </row>
    <row r="509" spans="2:15" s="3" customFormat="1" ht="12.75">
      <c r="B509" s="36"/>
      <c r="D509" s="22"/>
      <c r="J509" s="22"/>
      <c r="M509" s="62"/>
      <c r="N509" s="62"/>
      <c r="O509" s="23"/>
    </row>
    <row r="510" spans="2:15" s="3" customFormat="1" ht="12.75">
      <c r="B510" s="36"/>
      <c r="D510" s="22"/>
      <c r="J510" s="22"/>
      <c r="M510" s="62"/>
      <c r="N510" s="62"/>
      <c r="O510" s="23"/>
    </row>
    <row r="511" spans="2:15" s="3" customFormat="1" ht="12.75">
      <c r="B511" s="36"/>
      <c r="D511" s="22"/>
      <c r="J511" s="22"/>
      <c r="M511" s="62"/>
      <c r="N511" s="62"/>
      <c r="O511" s="23"/>
    </row>
    <row r="512" spans="2:15" s="3" customFormat="1" ht="12.75">
      <c r="B512" s="36"/>
      <c r="D512" s="22"/>
      <c r="J512" s="22"/>
      <c r="M512" s="62"/>
      <c r="N512" s="62"/>
      <c r="O512" s="23"/>
    </row>
    <row r="513" spans="2:15" s="3" customFormat="1" ht="12.75">
      <c r="B513" s="36"/>
      <c r="D513" s="22"/>
      <c r="J513" s="22"/>
      <c r="M513" s="62"/>
      <c r="N513" s="62"/>
      <c r="O513" s="23"/>
    </row>
    <row r="514" spans="2:15" s="3" customFormat="1" ht="12.75">
      <c r="B514" s="36"/>
      <c r="D514" s="22"/>
      <c r="J514" s="22"/>
      <c r="M514" s="62"/>
      <c r="N514" s="62"/>
      <c r="O514" s="23"/>
    </row>
    <row r="515" spans="2:15" s="3" customFormat="1" ht="12.75">
      <c r="B515" s="36"/>
      <c r="D515" s="22"/>
      <c r="J515" s="22"/>
      <c r="M515" s="62"/>
      <c r="N515" s="62"/>
      <c r="O515" s="23"/>
    </row>
    <row r="516" spans="2:15" s="3" customFormat="1" ht="12.75">
      <c r="B516" s="36"/>
      <c r="D516" s="22"/>
      <c r="J516" s="22"/>
      <c r="M516" s="62"/>
      <c r="N516" s="62"/>
      <c r="O516" s="23"/>
    </row>
    <row r="517" spans="2:15" s="3" customFormat="1" ht="12.75">
      <c r="B517" s="36"/>
      <c r="D517" s="22"/>
      <c r="J517" s="22"/>
      <c r="M517" s="62"/>
      <c r="N517" s="62"/>
      <c r="O517" s="23"/>
    </row>
    <row r="518" spans="2:15" s="3" customFormat="1" ht="12.75">
      <c r="B518" s="36"/>
      <c r="D518" s="22"/>
      <c r="J518" s="22"/>
      <c r="M518" s="62"/>
      <c r="N518" s="62"/>
      <c r="O518" s="23"/>
    </row>
    <row r="519" spans="2:15" s="3" customFormat="1" ht="12.75">
      <c r="B519" s="36"/>
      <c r="D519" s="22"/>
      <c r="J519" s="22"/>
      <c r="M519" s="62"/>
      <c r="N519" s="62"/>
      <c r="O519" s="23"/>
    </row>
    <row r="520" spans="2:15" s="3" customFormat="1" ht="12.75">
      <c r="B520" s="36"/>
      <c r="D520" s="22"/>
      <c r="J520" s="22"/>
      <c r="M520" s="62"/>
      <c r="N520" s="62"/>
      <c r="O520" s="23"/>
    </row>
    <row r="521" spans="2:15" s="3" customFormat="1" ht="12.75">
      <c r="B521" s="36"/>
      <c r="D521" s="22"/>
      <c r="J521" s="22"/>
      <c r="M521" s="62"/>
      <c r="N521" s="62"/>
      <c r="O521" s="23"/>
    </row>
    <row r="522" spans="2:15" s="3" customFormat="1" ht="12.75">
      <c r="B522" s="36"/>
      <c r="D522" s="22"/>
      <c r="J522" s="22"/>
      <c r="M522" s="62"/>
      <c r="N522" s="62"/>
      <c r="O522" s="23"/>
    </row>
    <row r="523" spans="2:15" s="3" customFormat="1" ht="12.75">
      <c r="B523" s="36"/>
      <c r="D523" s="22"/>
      <c r="J523" s="22"/>
      <c r="M523" s="62"/>
      <c r="N523" s="62"/>
      <c r="O523" s="23"/>
    </row>
    <row r="524" spans="2:15" s="3" customFormat="1" ht="12.75">
      <c r="B524" s="36"/>
      <c r="D524" s="22"/>
      <c r="J524" s="22"/>
      <c r="M524" s="62"/>
      <c r="N524" s="62"/>
      <c r="O524" s="23"/>
    </row>
    <row r="525" spans="2:15" s="3" customFormat="1" ht="12.75">
      <c r="B525" s="36"/>
      <c r="D525" s="22"/>
      <c r="J525" s="22"/>
      <c r="M525" s="62"/>
      <c r="N525" s="62"/>
      <c r="O525" s="23"/>
    </row>
    <row r="526" spans="2:15" s="3" customFormat="1" ht="12.75">
      <c r="B526" s="36"/>
      <c r="D526" s="22"/>
      <c r="J526" s="22"/>
      <c r="M526" s="62"/>
      <c r="N526" s="62"/>
      <c r="O526" s="23"/>
    </row>
    <row r="527" spans="2:15" s="3" customFormat="1" ht="12.75">
      <c r="B527" s="36"/>
      <c r="D527" s="22"/>
      <c r="J527" s="22"/>
      <c r="M527" s="62"/>
      <c r="N527" s="62"/>
      <c r="O527" s="23"/>
    </row>
    <row r="528" spans="2:15" s="3" customFormat="1" ht="12.75">
      <c r="B528" s="36"/>
      <c r="D528" s="22"/>
      <c r="J528" s="22"/>
      <c r="M528" s="62"/>
      <c r="N528" s="62"/>
      <c r="O528" s="23"/>
    </row>
    <row r="529" spans="2:15" s="3" customFormat="1" ht="12.75">
      <c r="B529" s="36"/>
      <c r="D529" s="22"/>
      <c r="J529" s="22"/>
      <c r="M529" s="62"/>
      <c r="N529" s="62"/>
      <c r="O529" s="23"/>
    </row>
    <row r="530" spans="2:15" s="3" customFormat="1" ht="12.75">
      <c r="B530" s="36"/>
      <c r="D530" s="22"/>
      <c r="J530" s="22"/>
      <c r="M530" s="62"/>
      <c r="N530" s="62"/>
      <c r="O530" s="23"/>
    </row>
    <row r="531" spans="2:15" s="3" customFormat="1" ht="12.75">
      <c r="B531" s="36"/>
      <c r="D531" s="22"/>
      <c r="J531" s="22"/>
      <c r="M531" s="62"/>
      <c r="N531" s="62"/>
      <c r="O531" s="23"/>
    </row>
    <row r="532" spans="2:15" s="3" customFormat="1" ht="12.75">
      <c r="B532" s="36"/>
      <c r="D532" s="22"/>
      <c r="J532" s="22"/>
      <c r="M532" s="62"/>
      <c r="N532" s="62"/>
      <c r="O532" s="23"/>
    </row>
    <row r="533" spans="2:15" s="3" customFormat="1" ht="12.75">
      <c r="B533" s="36"/>
      <c r="D533" s="22"/>
      <c r="J533" s="22"/>
      <c r="M533" s="62"/>
      <c r="N533" s="62"/>
      <c r="O533" s="23"/>
    </row>
    <row r="534" spans="2:15" s="3" customFormat="1" ht="12.75">
      <c r="B534" s="36"/>
      <c r="D534" s="22"/>
      <c r="J534" s="22"/>
      <c r="M534" s="62"/>
      <c r="N534" s="62"/>
      <c r="O534" s="23"/>
    </row>
    <row r="535" spans="2:15" s="3" customFormat="1" ht="12.75">
      <c r="B535" s="36"/>
      <c r="D535" s="22"/>
      <c r="J535" s="22"/>
      <c r="M535" s="62"/>
      <c r="N535" s="62"/>
      <c r="O535" s="23"/>
    </row>
    <row r="536" spans="2:15" s="3" customFormat="1" ht="12.75">
      <c r="B536" s="36"/>
      <c r="D536" s="22"/>
      <c r="J536" s="22"/>
      <c r="M536" s="62"/>
      <c r="N536" s="62"/>
      <c r="O536" s="23"/>
    </row>
    <row r="537" spans="2:15" s="3" customFormat="1" ht="12.75">
      <c r="B537" s="36"/>
      <c r="D537" s="22"/>
      <c r="J537" s="22"/>
      <c r="M537" s="62"/>
      <c r="N537" s="62"/>
      <c r="O537" s="23"/>
    </row>
    <row r="538" spans="2:15" s="3" customFormat="1" ht="12.75">
      <c r="B538" s="36"/>
      <c r="D538" s="22"/>
      <c r="J538" s="22"/>
      <c r="M538" s="62"/>
      <c r="N538" s="62"/>
      <c r="O538" s="23"/>
    </row>
    <row r="539" spans="2:15" s="3" customFormat="1" ht="12.75">
      <c r="B539" s="36"/>
      <c r="D539" s="22"/>
      <c r="J539" s="22"/>
      <c r="M539" s="62"/>
      <c r="N539" s="62"/>
      <c r="O539" s="23"/>
    </row>
    <row r="540" spans="2:15" s="3" customFormat="1" ht="12.75">
      <c r="B540" s="36"/>
      <c r="D540" s="22"/>
      <c r="J540" s="22"/>
      <c r="M540" s="62"/>
      <c r="N540" s="62"/>
      <c r="O540" s="23"/>
    </row>
    <row r="541" spans="2:15" s="3" customFormat="1" ht="12.75">
      <c r="B541" s="36"/>
      <c r="D541" s="22"/>
      <c r="J541" s="22"/>
      <c r="M541" s="62"/>
      <c r="N541" s="62"/>
      <c r="O541" s="23"/>
    </row>
    <row r="542" spans="2:15" s="3" customFormat="1" ht="12.75">
      <c r="B542" s="36"/>
      <c r="D542" s="22"/>
      <c r="J542" s="22"/>
      <c r="M542" s="62"/>
      <c r="N542" s="62"/>
      <c r="O542" s="23"/>
    </row>
    <row r="543" spans="2:15" s="3" customFormat="1" ht="12.75">
      <c r="B543" s="36"/>
      <c r="D543" s="22"/>
      <c r="J543" s="22"/>
      <c r="M543" s="62"/>
      <c r="N543" s="62"/>
      <c r="O543" s="23"/>
    </row>
    <row r="544" spans="2:15" s="3" customFormat="1" ht="12.75">
      <c r="B544" s="36"/>
      <c r="D544" s="22"/>
      <c r="J544" s="22"/>
      <c r="M544" s="62"/>
      <c r="N544" s="62"/>
      <c r="O544" s="23"/>
    </row>
    <row r="545" spans="2:15" s="3" customFormat="1" ht="12.75">
      <c r="B545" s="36"/>
      <c r="D545" s="22"/>
      <c r="J545" s="22"/>
      <c r="M545" s="62"/>
      <c r="N545" s="62"/>
      <c r="O545" s="23"/>
    </row>
    <row r="546" spans="2:15" s="3" customFormat="1" ht="12.75">
      <c r="B546" s="36"/>
      <c r="D546" s="22"/>
      <c r="J546" s="22"/>
      <c r="M546" s="62"/>
      <c r="N546" s="62"/>
      <c r="O546" s="23"/>
    </row>
    <row r="547" spans="2:15" s="3" customFormat="1" ht="12.75">
      <c r="B547" s="36"/>
      <c r="D547" s="22"/>
      <c r="J547" s="22"/>
      <c r="M547" s="62"/>
      <c r="N547" s="62"/>
      <c r="O547" s="23"/>
    </row>
    <row r="548" spans="2:15" s="3" customFormat="1" ht="12.75">
      <c r="B548" s="36"/>
      <c r="D548" s="22"/>
      <c r="J548" s="22"/>
      <c r="M548" s="62"/>
      <c r="N548" s="62"/>
      <c r="O548" s="23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 horizontalCentered="1"/>
  <pageMargins left="0.24" right="0.49" top="0.71" bottom="0.67" header="0.26" footer="0.21"/>
  <pageSetup firstPageNumber="1" useFirstPageNumber="1" fitToHeight="1" fitToWidth="1" orientation="portrait" paperSize="9" scale="6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64"/>
  <sheetViews>
    <sheetView zoomScalePageLayoutView="0" workbookViewId="0" topLeftCell="A1">
      <pane xSplit="14" ySplit="1" topLeftCell="O2" activePane="bottomRight" state="frozen"/>
      <selection pane="topLeft" activeCell="A1" sqref="A1"/>
      <selection pane="topRight" activeCell="O1" sqref="O1"/>
      <selection pane="bottomLeft" activeCell="A2" sqref="A2"/>
      <selection pane="bottomRight" activeCell="A24" sqref="A24:CC24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6.851562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8515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hidden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8515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140625" style="0" hidden="1" customWidth="1"/>
    <col min="30" max="30" width="3.140625" style="0" bestFit="1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2.140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140625" style="0" hidden="1" customWidth="1"/>
    <col min="59" max="59" width="4.140625" style="0" hidden="1" customWidth="1"/>
    <col min="60" max="60" width="3.14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14062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3.140625" style="0" bestFit="1" customWidth="1"/>
    <col min="76" max="76" width="2.140625" style="0" hidden="1" customWidth="1"/>
    <col min="77" max="77" width="4.140625" style="0" hidden="1" customWidth="1"/>
    <col min="78" max="78" width="3.140625" style="0" bestFit="1" customWidth="1"/>
    <col min="79" max="79" width="2.140625" style="0" hidden="1" customWidth="1"/>
    <col min="80" max="80" width="4.140625" style="0" hidden="1" customWidth="1"/>
    <col min="81" max="81" width="3.140625" style="0" bestFit="1" customWidth="1"/>
  </cols>
  <sheetData>
    <row r="1" spans="1:81" s="9" customFormat="1" ht="105" customHeight="1">
      <c r="A1" s="138" t="s">
        <v>55</v>
      </c>
      <c r="B1" s="138"/>
      <c r="C1" s="138"/>
      <c r="D1" s="138"/>
      <c r="E1" s="139"/>
      <c r="F1" s="18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19" t="s">
        <v>56</v>
      </c>
      <c r="M1" s="19" t="s">
        <v>57</v>
      </c>
      <c r="N1" s="19" t="s">
        <v>58</v>
      </c>
      <c r="O1" s="21"/>
      <c r="P1" s="140" t="s">
        <v>6</v>
      </c>
      <c r="Q1" s="141"/>
      <c r="R1" s="142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5" t="s">
        <v>918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3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 t="s">
        <v>59</v>
      </c>
      <c r="I2" s="44" t="s">
        <v>59</v>
      </c>
      <c r="J2" s="42" t="s">
        <v>33</v>
      </c>
      <c r="K2" s="42" t="s">
        <v>34</v>
      </c>
      <c r="L2" s="42"/>
      <c r="M2" s="61"/>
      <c r="N2" s="61"/>
      <c r="O2" s="38"/>
      <c r="P2" s="67" t="s">
        <v>35</v>
      </c>
      <c r="Q2" s="67" t="s">
        <v>36</v>
      </c>
      <c r="R2" s="67" t="s">
        <v>37</v>
      </c>
      <c r="S2" s="67" t="s">
        <v>35</v>
      </c>
      <c r="T2" s="67" t="s">
        <v>36</v>
      </c>
      <c r="U2" s="67" t="s">
        <v>37</v>
      </c>
      <c r="V2" s="67" t="s">
        <v>35</v>
      </c>
      <c r="W2" s="67" t="s">
        <v>36</v>
      </c>
      <c r="X2" s="67" t="s">
        <v>37</v>
      </c>
      <c r="Y2" s="77" t="s">
        <v>35</v>
      </c>
      <c r="Z2" s="77" t="s">
        <v>36</v>
      </c>
      <c r="AA2" s="7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24" s="17" customFormat="1" ht="12.75">
      <c r="A3" s="50"/>
      <c r="B3" s="51"/>
      <c r="C3" s="52"/>
      <c r="D3" s="96"/>
      <c r="E3" s="53"/>
      <c r="F3" s="91">
        <f>K3+L3+M3+N3</f>
        <v>0</v>
      </c>
      <c r="G3" s="54"/>
      <c r="H3" s="55"/>
      <c r="I3" s="56"/>
      <c r="J3" s="92">
        <f aca="true" t="shared" si="0" ref="J3:J23">P3+S3+V3+Y3+AB3+AE3+AH3+AK3+AN3+AQ3+AT3+AW3+AZ3+BC3+BF3+BI3+BL3+BO3+BR3+BU3+BX3+CA3</f>
        <v>0</v>
      </c>
      <c r="K3" s="69">
        <f aca="true" t="shared" si="1" ref="K3:K23">R3+U3+X3+AA3+AD3+AG3+AJ3+AM3+AP3+AS3+AV3+AY3+BB3+BE3+BH3+BK3+BN3+BQ3+BT3+BW3+BZ3+CC3</f>
        <v>0</v>
      </c>
      <c r="L3" s="69"/>
      <c r="M3" s="93"/>
      <c r="N3" s="93"/>
      <c r="O3" s="38" t="str">
        <f aca="true" t="shared" si="2" ref="O3:O23">IF(COUNTIF(assolute,C3)&gt;1,"x"," ")</f>
        <v> </v>
      </c>
      <c r="P3" s="50"/>
      <c r="Q3" s="50"/>
      <c r="R3" s="50"/>
      <c r="S3" s="50"/>
      <c r="T3" s="50"/>
      <c r="U3" s="50"/>
      <c r="V3" s="50"/>
      <c r="W3" s="50"/>
      <c r="X3" s="50"/>
    </row>
    <row r="4" spans="1:81" s="3" customFormat="1" ht="12.75">
      <c r="A4" s="90">
        <v>1</v>
      </c>
      <c r="B4" s="90" t="s">
        <v>387</v>
      </c>
      <c r="C4" s="90" t="s">
        <v>388</v>
      </c>
      <c r="D4" s="89" t="s">
        <v>389</v>
      </c>
      <c r="E4" s="90" t="s">
        <v>262</v>
      </c>
      <c r="F4" s="64">
        <f aca="true" t="shared" si="3" ref="F4:F23">N4+M4+L4+H4</f>
        <v>736</v>
      </c>
      <c r="G4" s="2"/>
      <c r="H4" s="33">
        <f>K4-AS4</f>
        <v>636</v>
      </c>
      <c r="I4" s="5">
        <v>16</v>
      </c>
      <c r="J4" s="35">
        <f t="shared" si="0"/>
        <v>17</v>
      </c>
      <c r="K4" s="26">
        <f t="shared" si="1"/>
        <v>666</v>
      </c>
      <c r="L4" s="26"/>
      <c r="M4" s="66">
        <v>50</v>
      </c>
      <c r="N4" s="66">
        <v>50</v>
      </c>
      <c r="O4" s="65" t="str">
        <f t="shared" si="2"/>
        <v> </v>
      </c>
      <c r="P4" s="89" t="s">
        <v>42</v>
      </c>
      <c r="Q4" s="89" t="s">
        <v>42</v>
      </c>
      <c r="R4" s="89" t="s">
        <v>272</v>
      </c>
      <c r="S4" s="89" t="s">
        <v>42</v>
      </c>
      <c r="T4" s="89" t="s">
        <v>42</v>
      </c>
      <c r="U4" s="89" t="s">
        <v>390</v>
      </c>
      <c r="V4" s="89" t="s">
        <v>42</v>
      </c>
      <c r="W4" s="89" t="s">
        <v>42</v>
      </c>
      <c r="X4" s="89" t="s">
        <v>208</v>
      </c>
      <c r="Y4" s="89" t="s">
        <v>42</v>
      </c>
      <c r="Z4" s="89" t="s">
        <v>42</v>
      </c>
      <c r="AA4" s="89" t="s">
        <v>312</v>
      </c>
      <c r="AB4" s="89" t="s">
        <v>42</v>
      </c>
      <c r="AC4" s="89" t="s">
        <v>42</v>
      </c>
      <c r="AD4" s="89" t="s">
        <v>391</v>
      </c>
      <c r="AE4" s="1"/>
      <c r="AF4" s="1"/>
      <c r="AG4" s="1"/>
      <c r="AH4" s="89" t="s">
        <v>42</v>
      </c>
      <c r="AI4" s="89" t="s">
        <v>42</v>
      </c>
      <c r="AJ4" s="89">
        <v>48</v>
      </c>
      <c r="AK4" s="89" t="s">
        <v>42</v>
      </c>
      <c r="AL4" s="89" t="s">
        <v>42</v>
      </c>
      <c r="AM4" s="89" t="s">
        <v>92</v>
      </c>
      <c r="AN4" s="89" t="s">
        <v>42</v>
      </c>
      <c r="AO4" s="89" t="s">
        <v>53</v>
      </c>
      <c r="AP4" s="89" t="s">
        <v>73</v>
      </c>
      <c r="AQ4" s="89" t="s">
        <v>42</v>
      </c>
      <c r="AR4" s="89" t="s">
        <v>42</v>
      </c>
      <c r="AS4" s="120" t="s">
        <v>91</v>
      </c>
      <c r="AT4" s="89" t="s">
        <v>42</v>
      </c>
      <c r="AU4" s="89" t="s">
        <v>42</v>
      </c>
      <c r="AV4" s="89" t="s">
        <v>208</v>
      </c>
      <c r="AW4" s="1"/>
      <c r="AX4" s="1"/>
      <c r="AY4" s="1"/>
      <c r="AZ4" s="89" t="s">
        <v>42</v>
      </c>
      <c r="BA4" s="89" t="s">
        <v>53</v>
      </c>
      <c r="BB4" s="89" t="s">
        <v>73</v>
      </c>
      <c r="BC4" s="89" t="s">
        <v>42</v>
      </c>
      <c r="BD4" s="89" t="s">
        <v>42</v>
      </c>
      <c r="BE4" s="89" t="s">
        <v>392</v>
      </c>
      <c r="BF4" s="1"/>
      <c r="BG4" s="1"/>
      <c r="BH4" s="1"/>
      <c r="BI4" s="89" t="s">
        <v>42</v>
      </c>
      <c r="BJ4" s="89" t="s">
        <v>42</v>
      </c>
      <c r="BK4" s="89" t="s">
        <v>276</v>
      </c>
      <c r="BL4" s="89" t="s">
        <v>42</v>
      </c>
      <c r="BM4" s="89" t="s">
        <v>42</v>
      </c>
      <c r="BN4" s="122" t="s">
        <v>91</v>
      </c>
      <c r="BO4" s="89" t="s">
        <v>42</v>
      </c>
      <c r="BP4" s="89" t="s">
        <v>42</v>
      </c>
      <c r="BQ4" s="89" t="s">
        <v>91</v>
      </c>
      <c r="BR4" s="89" t="s">
        <v>42</v>
      </c>
      <c r="BS4" s="89" t="s">
        <v>42</v>
      </c>
      <c r="BT4" s="89" t="s">
        <v>263</v>
      </c>
      <c r="BU4" s="1"/>
      <c r="BV4" s="1"/>
      <c r="BW4" s="1"/>
      <c r="BX4" s="89" t="s">
        <v>42</v>
      </c>
      <c r="BY4" s="89" t="s">
        <v>53</v>
      </c>
      <c r="BZ4" s="89" t="s">
        <v>269</v>
      </c>
      <c r="CA4" s="1"/>
      <c r="CB4" s="1"/>
      <c r="CC4" s="1"/>
    </row>
    <row r="5" spans="1:81" s="3" customFormat="1" ht="12.75">
      <c r="A5" s="90">
        <v>2</v>
      </c>
      <c r="B5" s="90" t="s">
        <v>387</v>
      </c>
      <c r="C5" s="90" t="s">
        <v>393</v>
      </c>
      <c r="D5" s="89" t="s">
        <v>394</v>
      </c>
      <c r="E5" s="90" t="s">
        <v>234</v>
      </c>
      <c r="F5" s="64">
        <f t="shared" si="3"/>
        <v>634</v>
      </c>
      <c r="G5" s="2"/>
      <c r="H5" s="33">
        <f>K5-AG5-AS5-AY5-BN5-BQ5</f>
        <v>584</v>
      </c>
      <c r="I5" s="5">
        <v>16</v>
      </c>
      <c r="J5" s="35">
        <f t="shared" si="0"/>
        <v>21</v>
      </c>
      <c r="K5" s="26">
        <f t="shared" si="1"/>
        <v>720</v>
      </c>
      <c r="L5" s="26"/>
      <c r="M5" s="66">
        <v>25</v>
      </c>
      <c r="N5" s="66">
        <v>25</v>
      </c>
      <c r="O5" s="65" t="str">
        <f t="shared" si="2"/>
        <v> </v>
      </c>
      <c r="P5" s="89" t="s">
        <v>42</v>
      </c>
      <c r="Q5" s="89" t="s">
        <v>70</v>
      </c>
      <c r="R5" s="89" t="s">
        <v>291</v>
      </c>
      <c r="S5" s="89" t="s">
        <v>42</v>
      </c>
      <c r="T5" s="89" t="s">
        <v>72</v>
      </c>
      <c r="U5" s="89" t="s">
        <v>395</v>
      </c>
      <c r="V5" s="89" t="s">
        <v>42</v>
      </c>
      <c r="W5" s="89" t="s">
        <v>64</v>
      </c>
      <c r="X5" s="89" t="s">
        <v>81</v>
      </c>
      <c r="Y5" s="89" t="s">
        <v>42</v>
      </c>
      <c r="Z5" s="89" t="s">
        <v>70</v>
      </c>
      <c r="AA5" s="89" t="s">
        <v>272</v>
      </c>
      <c r="AB5" s="89" t="s">
        <v>42</v>
      </c>
      <c r="AC5" s="89" t="s">
        <v>64</v>
      </c>
      <c r="AD5" s="89" t="s">
        <v>395</v>
      </c>
      <c r="AE5" s="89" t="s">
        <v>42</v>
      </c>
      <c r="AF5" s="89" t="s">
        <v>72</v>
      </c>
      <c r="AG5" s="120" t="s">
        <v>71</v>
      </c>
      <c r="AH5" s="89" t="s">
        <v>42</v>
      </c>
      <c r="AI5" s="89" t="s">
        <v>64</v>
      </c>
      <c r="AJ5" s="89">
        <v>44</v>
      </c>
      <c r="AK5" s="89" t="s">
        <v>42</v>
      </c>
      <c r="AL5" s="89" t="s">
        <v>70</v>
      </c>
      <c r="AM5" s="89" t="s">
        <v>118</v>
      </c>
      <c r="AN5" s="89" t="s">
        <v>42</v>
      </c>
      <c r="AO5" s="89" t="s">
        <v>70</v>
      </c>
      <c r="AP5" s="89" t="s">
        <v>92</v>
      </c>
      <c r="AQ5" s="89" t="s">
        <v>42</v>
      </c>
      <c r="AR5" s="89" t="s">
        <v>72</v>
      </c>
      <c r="AS5" s="120" t="s">
        <v>69</v>
      </c>
      <c r="AT5" s="89" t="s">
        <v>42</v>
      </c>
      <c r="AU5" s="89" t="s">
        <v>67</v>
      </c>
      <c r="AV5" s="89" t="s">
        <v>118</v>
      </c>
      <c r="AW5" s="89" t="s">
        <v>42</v>
      </c>
      <c r="AX5" s="89" t="s">
        <v>72</v>
      </c>
      <c r="AY5" s="120" t="s">
        <v>69</v>
      </c>
      <c r="AZ5" s="89" t="s">
        <v>42</v>
      </c>
      <c r="BA5" s="89" t="s">
        <v>67</v>
      </c>
      <c r="BB5" s="89" t="s">
        <v>91</v>
      </c>
      <c r="BC5" s="89" t="s">
        <v>42</v>
      </c>
      <c r="BD5" s="89" t="s">
        <v>67</v>
      </c>
      <c r="BE5" s="89" t="s">
        <v>263</v>
      </c>
      <c r="BF5" s="89" t="s">
        <v>42</v>
      </c>
      <c r="BG5" s="89" t="s">
        <v>53</v>
      </c>
      <c r="BH5" s="89" t="s">
        <v>66</v>
      </c>
      <c r="BI5" s="89" t="s">
        <v>42</v>
      </c>
      <c r="BJ5" s="89" t="s">
        <v>64</v>
      </c>
      <c r="BK5" s="89" t="s">
        <v>73</v>
      </c>
      <c r="BL5" s="89" t="s">
        <v>42</v>
      </c>
      <c r="BM5" s="89" t="s">
        <v>64</v>
      </c>
      <c r="BN5" s="120" t="s">
        <v>65</v>
      </c>
      <c r="BO5" s="89" t="s">
        <v>42</v>
      </c>
      <c r="BP5" s="89" t="s">
        <v>70</v>
      </c>
      <c r="BQ5" s="120" t="s">
        <v>71</v>
      </c>
      <c r="BR5" s="89" t="s">
        <v>42</v>
      </c>
      <c r="BS5" s="89">
        <v>6</v>
      </c>
      <c r="BT5" s="89" t="s">
        <v>291</v>
      </c>
      <c r="BU5" s="1"/>
      <c r="BV5" s="1"/>
      <c r="BW5" s="1"/>
      <c r="BX5" s="89" t="s">
        <v>42</v>
      </c>
      <c r="BY5" s="89" t="s">
        <v>101</v>
      </c>
      <c r="BZ5" s="89" t="s">
        <v>73</v>
      </c>
      <c r="CA5" s="89" t="s">
        <v>42</v>
      </c>
      <c r="CB5" s="89" t="s">
        <v>70</v>
      </c>
      <c r="CC5" s="89" t="s">
        <v>92</v>
      </c>
    </row>
    <row r="6" spans="1:81" s="3" customFormat="1" ht="12.75">
      <c r="A6" s="90">
        <v>3</v>
      </c>
      <c r="B6" s="90" t="s">
        <v>387</v>
      </c>
      <c r="C6" s="90" t="s">
        <v>399</v>
      </c>
      <c r="D6" s="89" t="s">
        <v>400</v>
      </c>
      <c r="E6" s="90" t="s">
        <v>153</v>
      </c>
      <c r="F6" s="64">
        <f t="shared" si="3"/>
        <v>605</v>
      </c>
      <c r="G6" s="2"/>
      <c r="H6" s="33">
        <f>K6</f>
        <v>555</v>
      </c>
      <c r="I6" s="5"/>
      <c r="J6" s="35">
        <f t="shared" si="0"/>
        <v>15</v>
      </c>
      <c r="K6" s="26">
        <f t="shared" si="1"/>
        <v>555</v>
      </c>
      <c r="L6" s="26"/>
      <c r="M6" s="66">
        <v>25</v>
      </c>
      <c r="N6" s="66">
        <v>25</v>
      </c>
      <c r="O6" s="65" t="str">
        <f t="shared" si="2"/>
        <v> </v>
      </c>
      <c r="P6" s="1"/>
      <c r="Q6" s="1"/>
      <c r="R6" s="1"/>
      <c r="S6" s="89" t="s">
        <v>42</v>
      </c>
      <c r="T6" s="89" t="s">
        <v>70</v>
      </c>
      <c r="U6" s="89" t="s">
        <v>401</v>
      </c>
      <c r="V6" s="89" t="s">
        <v>42</v>
      </c>
      <c r="W6" s="89" t="s">
        <v>70</v>
      </c>
      <c r="X6" s="89" t="s">
        <v>73</v>
      </c>
      <c r="Y6" s="1"/>
      <c r="Z6" s="1"/>
      <c r="AA6" s="1"/>
      <c r="AB6" s="89" t="s">
        <v>42</v>
      </c>
      <c r="AC6" s="89" t="s">
        <v>72</v>
      </c>
      <c r="AD6" s="89" t="s">
        <v>401</v>
      </c>
      <c r="AE6" s="89" t="s">
        <v>42</v>
      </c>
      <c r="AF6" s="89" t="s">
        <v>70</v>
      </c>
      <c r="AG6" s="122" t="s">
        <v>66</v>
      </c>
      <c r="AH6" s="89" t="s">
        <v>42</v>
      </c>
      <c r="AI6" s="89" t="s">
        <v>70</v>
      </c>
      <c r="AJ6" s="89">
        <v>46</v>
      </c>
      <c r="AK6" s="89" t="s">
        <v>42</v>
      </c>
      <c r="AL6" s="89" t="s">
        <v>53</v>
      </c>
      <c r="AM6" s="89" t="s">
        <v>81</v>
      </c>
      <c r="AN6" s="1"/>
      <c r="AO6" s="1"/>
      <c r="AP6" s="1"/>
      <c r="AQ6" s="89" t="s">
        <v>42</v>
      </c>
      <c r="AR6" s="89" t="s">
        <v>70</v>
      </c>
      <c r="AS6" s="89" t="s">
        <v>71</v>
      </c>
      <c r="AT6" s="1"/>
      <c r="AU6" s="1"/>
      <c r="AV6" s="1"/>
      <c r="AW6" s="1"/>
      <c r="AX6" s="1"/>
      <c r="AY6" s="1"/>
      <c r="AZ6" s="89" t="s">
        <v>42</v>
      </c>
      <c r="BA6" s="89" t="s">
        <v>64</v>
      </c>
      <c r="BB6" s="89" t="s">
        <v>118</v>
      </c>
      <c r="BC6" s="89" t="s">
        <v>42</v>
      </c>
      <c r="BD6" s="89" t="s">
        <v>72</v>
      </c>
      <c r="BE6" s="89" t="s">
        <v>402</v>
      </c>
      <c r="BF6" s="1"/>
      <c r="BG6" s="1"/>
      <c r="BH6" s="1"/>
      <c r="BI6" s="89" t="s">
        <v>42</v>
      </c>
      <c r="BJ6" s="89" t="s">
        <v>70</v>
      </c>
      <c r="BK6" s="89" t="s">
        <v>208</v>
      </c>
      <c r="BL6" s="1"/>
      <c r="BM6" s="1"/>
      <c r="BN6" s="1"/>
      <c r="BO6" s="89" t="s">
        <v>42</v>
      </c>
      <c r="BP6" s="89" t="s">
        <v>53</v>
      </c>
      <c r="BQ6" s="89" t="s">
        <v>66</v>
      </c>
      <c r="BR6" s="89" t="s">
        <v>42</v>
      </c>
      <c r="BS6" s="89" t="s">
        <v>70</v>
      </c>
      <c r="BT6" s="89" t="s">
        <v>283</v>
      </c>
      <c r="BU6" s="89" t="s">
        <v>42</v>
      </c>
      <c r="BV6" s="89" t="s">
        <v>42</v>
      </c>
      <c r="BW6" s="89" t="s">
        <v>91</v>
      </c>
      <c r="BX6" s="89" t="s">
        <v>42</v>
      </c>
      <c r="BY6" s="89" t="s">
        <v>70</v>
      </c>
      <c r="BZ6" s="89" t="s">
        <v>263</v>
      </c>
      <c r="CA6" s="89" t="s">
        <v>42</v>
      </c>
      <c r="CB6" s="89" t="s">
        <v>53</v>
      </c>
      <c r="CC6" s="89" t="s">
        <v>73</v>
      </c>
    </row>
    <row r="7" spans="1:81" s="3" customFormat="1" ht="12.75">
      <c r="A7" s="90">
        <v>4</v>
      </c>
      <c r="B7" s="90" t="s">
        <v>387</v>
      </c>
      <c r="C7" s="90" t="s">
        <v>396</v>
      </c>
      <c r="D7" s="89" t="s">
        <v>397</v>
      </c>
      <c r="E7" s="90" t="s">
        <v>175</v>
      </c>
      <c r="F7" s="64">
        <f t="shared" si="3"/>
        <v>535</v>
      </c>
      <c r="G7" s="2"/>
      <c r="H7" s="33">
        <f>K7-AM7-BN7</f>
        <v>510</v>
      </c>
      <c r="I7" s="5">
        <v>16</v>
      </c>
      <c r="J7" s="35">
        <f t="shared" si="0"/>
        <v>18</v>
      </c>
      <c r="K7" s="26">
        <f t="shared" si="1"/>
        <v>558</v>
      </c>
      <c r="L7" s="26"/>
      <c r="M7" s="66">
        <v>25</v>
      </c>
      <c r="N7" s="66"/>
      <c r="O7" s="65" t="str">
        <f t="shared" si="2"/>
        <v> </v>
      </c>
      <c r="P7" s="89" t="s">
        <v>42</v>
      </c>
      <c r="Q7" s="89" t="s">
        <v>82</v>
      </c>
      <c r="R7" s="89" t="s">
        <v>92</v>
      </c>
      <c r="S7" s="89" t="s">
        <v>42</v>
      </c>
      <c r="T7" s="89" t="s">
        <v>74</v>
      </c>
      <c r="U7" s="89" t="s">
        <v>398</v>
      </c>
      <c r="V7" s="89" t="s">
        <v>42</v>
      </c>
      <c r="W7" s="89" t="s">
        <v>67</v>
      </c>
      <c r="X7" s="89" t="s">
        <v>118</v>
      </c>
      <c r="Y7" s="89" t="s">
        <v>42</v>
      </c>
      <c r="Z7" s="89" t="s">
        <v>67</v>
      </c>
      <c r="AA7" s="89" t="s">
        <v>208</v>
      </c>
      <c r="AB7" s="89" t="s">
        <v>42</v>
      </c>
      <c r="AC7" s="89" t="s">
        <v>101</v>
      </c>
      <c r="AD7" s="89" t="s">
        <v>269</v>
      </c>
      <c r="AE7" s="89" t="s">
        <v>42</v>
      </c>
      <c r="AF7" s="89" t="s">
        <v>64</v>
      </c>
      <c r="AG7" s="122" t="s">
        <v>69</v>
      </c>
      <c r="AH7" s="1"/>
      <c r="AI7" s="1"/>
      <c r="AJ7" s="1"/>
      <c r="AK7" s="89" t="s">
        <v>42</v>
      </c>
      <c r="AL7" s="89" t="s">
        <v>82</v>
      </c>
      <c r="AM7" s="120" t="s">
        <v>65</v>
      </c>
      <c r="AN7" s="89" t="s">
        <v>42</v>
      </c>
      <c r="AO7" s="89" t="s">
        <v>64</v>
      </c>
      <c r="AP7" s="89" t="s">
        <v>118</v>
      </c>
      <c r="AQ7" s="1"/>
      <c r="AR7" s="1"/>
      <c r="AS7" s="1"/>
      <c r="AT7" s="89" t="s">
        <v>42</v>
      </c>
      <c r="AU7" s="89" t="s">
        <v>82</v>
      </c>
      <c r="AV7" s="89" t="s">
        <v>66</v>
      </c>
      <c r="AW7" s="89" t="s">
        <v>42</v>
      </c>
      <c r="AX7" s="89" t="s">
        <v>74</v>
      </c>
      <c r="AY7" s="89" t="s">
        <v>75</v>
      </c>
      <c r="AZ7" s="89" t="s">
        <v>42</v>
      </c>
      <c r="BA7" s="89" t="s">
        <v>87</v>
      </c>
      <c r="BB7" s="89" t="s">
        <v>69</v>
      </c>
      <c r="BC7" s="1"/>
      <c r="BD7" s="1"/>
      <c r="BE7" s="1"/>
      <c r="BF7" s="89" t="s">
        <v>42</v>
      </c>
      <c r="BG7" s="89" t="s">
        <v>70</v>
      </c>
      <c r="BH7" s="89" t="s">
        <v>71</v>
      </c>
      <c r="BI7" s="89" t="s">
        <v>42</v>
      </c>
      <c r="BJ7" s="89" t="s">
        <v>67</v>
      </c>
      <c r="BK7" s="89" t="s">
        <v>92</v>
      </c>
      <c r="BL7" s="89" t="s">
        <v>42</v>
      </c>
      <c r="BM7" s="89" t="s">
        <v>87</v>
      </c>
      <c r="BN7" s="120" t="s">
        <v>77</v>
      </c>
      <c r="BO7" s="89" t="s">
        <v>42</v>
      </c>
      <c r="BP7" s="89" t="s">
        <v>64</v>
      </c>
      <c r="BQ7" s="89" t="s">
        <v>65</v>
      </c>
      <c r="BR7" s="89" t="s">
        <v>42</v>
      </c>
      <c r="BS7" s="89">
        <v>9</v>
      </c>
      <c r="BT7" s="89" t="s">
        <v>73</v>
      </c>
      <c r="BU7" s="89" t="s">
        <v>42</v>
      </c>
      <c r="BV7" s="89" t="s">
        <v>72</v>
      </c>
      <c r="BW7" s="89" t="s">
        <v>69</v>
      </c>
      <c r="BX7" s="89" t="s">
        <v>42</v>
      </c>
      <c r="BY7" s="89" t="s">
        <v>76</v>
      </c>
      <c r="BZ7" s="89" t="s">
        <v>113</v>
      </c>
      <c r="CA7" s="1"/>
      <c r="CB7" s="1"/>
      <c r="CC7" s="1"/>
    </row>
    <row r="8" spans="1:81" s="3" customFormat="1" ht="12.75">
      <c r="A8" s="90">
        <v>5</v>
      </c>
      <c r="B8" s="90" t="s">
        <v>387</v>
      </c>
      <c r="C8" s="90" t="s">
        <v>406</v>
      </c>
      <c r="D8" s="89" t="s">
        <v>394</v>
      </c>
      <c r="E8" s="90" t="s">
        <v>90</v>
      </c>
      <c r="F8" s="64">
        <f t="shared" si="3"/>
        <v>504</v>
      </c>
      <c r="G8" s="2"/>
      <c r="H8" s="33">
        <f>K8</f>
        <v>454</v>
      </c>
      <c r="I8" s="5"/>
      <c r="J8" s="35">
        <f t="shared" si="0"/>
        <v>16</v>
      </c>
      <c r="K8" s="26">
        <f t="shared" si="1"/>
        <v>454</v>
      </c>
      <c r="L8" s="26"/>
      <c r="M8" s="66">
        <v>25</v>
      </c>
      <c r="N8" s="66">
        <v>25</v>
      </c>
      <c r="O8" s="65" t="str">
        <f t="shared" si="2"/>
        <v> </v>
      </c>
      <c r="P8" s="89" t="s">
        <v>42</v>
      </c>
      <c r="Q8" s="89" t="s">
        <v>86</v>
      </c>
      <c r="R8" s="89" t="s">
        <v>66</v>
      </c>
      <c r="S8" s="89" t="s">
        <v>42</v>
      </c>
      <c r="T8" s="89" t="s">
        <v>87</v>
      </c>
      <c r="U8" s="89" t="s">
        <v>402</v>
      </c>
      <c r="V8" s="1"/>
      <c r="W8" s="1"/>
      <c r="X8" s="1"/>
      <c r="Y8" s="89" t="s">
        <v>42</v>
      </c>
      <c r="Z8" s="89" t="s">
        <v>82</v>
      </c>
      <c r="AA8" s="89" t="s">
        <v>73</v>
      </c>
      <c r="AB8" s="89" t="s">
        <v>42</v>
      </c>
      <c r="AC8" s="89" t="s">
        <v>110</v>
      </c>
      <c r="AD8" s="89" t="s">
        <v>283</v>
      </c>
      <c r="AE8" s="1"/>
      <c r="AF8" s="1"/>
      <c r="AG8" s="1"/>
      <c r="AH8" s="1"/>
      <c r="AI8" s="1"/>
      <c r="AJ8" s="1"/>
      <c r="AK8" s="89" t="s">
        <v>42</v>
      </c>
      <c r="AL8" s="89" t="s">
        <v>108</v>
      </c>
      <c r="AM8" s="89" t="s">
        <v>104</v>
      </c>
      <c r="AN8" s="89" t="s">
        <v>42</v>
      </c>
      <c r="AO8" s="89" t="s">
        <v>110</v>
      </c>
      <c r="AP8" s="89" t="s">
        <v>77</v>
      </c>
      <c r="AQ8" s="89" t="s">
        <v>42</v>
      </c>
      <c r="AR8" s="89" t="s">
        <v>101</v>
      </c>
      <c r="AS8" s="89" t="s">
        <v>102</v>
      </c>
      <c r="AT8" s="89" t="s">
        <v>42</v>
      </c>
      <c r="AU8" s="89" t="s">
        <v>110</v>
      </c>
      <c r="AV8" s="89" t="s">
        <v>83</v>
      </c>
      <c r="AW8" s="1"/>
      <c r="AX8" s="1"/>
      <c r="AY8" s="1"/>
      <c r="AZ8" s="89" t="s">
        <v>42</v>
      </c>
      <c r="BA8" s="89" t="s">
        <v>82</v>
      </c>
      <c r="BB8" s="89" t="s">
        <v>71</v>
      </c>
      <c r="BC8" s="1"/>
      <c r="BD8" s="1"/>
      <c r="BE8" s="1"/>
      <c r="BF8" s="89" t="s">
        <v>42</v>
      </c>
      <c r="BG8" s="89" t="s">
        <v>72</v>
      </c>
      <c r="BH8" s="89" t="s">
        <v>69</v>
      </c>
      <c r="BI8" s="89" t="s">
        <v>42</v>
      </c>
      <c r="BJ8" s="89" t="s">
        <v>74</v>
      </c>
      <c r="BK8" s="89" t="s">
        <v>81</v>
      </c>
      <c r="BL8" s="89" t="s">
        <v>42</v>
      </c>
      <c r="BM8" s="89" t="s">
        <v>67</v>
      </c>
      <c r="BN8" s="122" t="s">
        <v>68</v>
      </c>
      <c r="BO8" s="89" t="s">
        <v>42</v>
      </c>
      <c r="BP8" s="89" t="s">
        <v>67</v>
      </c>
      <c r="BQ8" s="89" t="s">
        <v>68</v>
      </c>
      <c r="BR8" s="1"/>
      <c r="BS8" s="1"/>
      <c r="BT8" s="1"/>
      <c r="BU8" s="89" t="s">
        <v>42</v>
      </c>
      <c r="BV8" s="89" t="s">
        <v>64</v>
      </c>
      <c r="BW8" s="89" t="s">
        <v>65</v>
      </c>
      <c r="BX8" s="89" t="s">
        <v>42</v>
      </c>
      <c r="BY8" s="89" t="s">
        <v>86</v>
      </c>
      <c r="BZ8" s="89" t="s">
        <v>92</v>
      </c>
      <c r="CA8" s="89" t="s">
        <v>42</v>
      </c>
      <c r="CB8" s="89" t="s">
        <v>76</v>
      </c>
      <c r="CC8" s="89" t="s">
        <v>69</v>
      </c>
    </row>
    <row r="9" spans="1:81" s="3" customFormat="1" ht="12.75">
      <c r="A9" s="90">
        <v>6</v>
      </c>
      <c r="B9" s="90" t="s">
        <v>387</v>
      </c>
      <c r="C9" s="90" t="s">
        <v>404</v>
      </c>
      <c r="D9" s="89" t="s">
        <v>405</v>
      </c>
      <c r="E9" s="90" t="s">
        <v>184</v>
      </c>
      <c r="F9" s="64">
        <f t="shared" si="3"/>
        <v>486</v>
      </c>
      <c r="G9" s="2"/>
      <c r="H9" s="33">
        <f>K9</f>
        <v>461</v>
      </c>
      <c r="I9" s="5"/>
      <c r="J9" s="35">
        <f t="shared" si="0"/>
        <v>14</v>
      </c>
      <c r="K9" s="26">
        <f t="shared" si="1"/>
        <v>461</v>
      </c>
      <c r="L9" s="26"/>
      <c r="M9" s="66">
        <v>25</v>
      </c>
      <c r="N9" s="66"/>
      <c r="O9" s="65" t="str">
        <f t="shared" si="2"/>
        <v> 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89" t="s">
        <v>42</v>
      </c>
      <c r="AF9" s="89" t="s">
        <v>67</v>
      </c>
      <c r="AG9" s="122" t="s">
        <v>65</v>
      </c>
      <c r="AH9" s="89" t="s">
        <v>42</v>
      </c>
      <c r="AI9" s="89" t="s">
        <v>67</v>
      </c>
      <c r="AJ9" s="89">
        <v>43</v>
      </c>
      <c r="AK9" s="89" t="s">
        <v>42</v>
      </c>
      <c r="AL9" s="89" t="s">
        <v>67</v>
      </c>
      <c r="AM9" s="89" t="s">
        <v>71</v>
      </c>
      <c r="AN9" s="1"/>
      <c r="AO9" s="1"/>
      <c r="AP9" s="1"/>
      <c r="AQ9" s="89" t="s">
        <v>42</v>
      </c>
      <c r="AR9" s="89" t="s">
        <v>67</v>
      </c>
      <c r="AS9" s="89" t="s">
        <v>68</v>
      </c>
      <c r="AT9" s="89" t="s">
        <v>42</v>
      </c>
      <c r="AU9" s="89" t="s">
        <v>70</v>
      </c>
      <c r="AV9" s="89" t="s">
        <v>73</v>
      </c>
      <c r="AW9" s="89" t="s">
        <v>42</v>
      </c>
      <c r="AX9" s="89" t="s">
        <v>70</v>
      </c>
      <c r="AY9" s="89" t="s">
        <v>71</v>
      </c>
      <c r="AZ9" s="89" t="s">
        <v>42</v>
      </c>
      <c r="BA9" s="89" t="s">
        <v>72</v>
      </c>
      <c r="BB9" s="89" t="s">
        <v>81</v>
      </c>
      <c r="BC9" s="89" t="s">
        <v>42</v>
      </c>
      <c r="BD9" s="89" t="s">
        <v>64</v>
      </c>
      <c r="BE9" s="89" t="s">
        <v>269</v>
      </c>
      <c r="BF9" s="89" t="s">
        <v>42</v>
      </c>
      <c r="BG9" s="89" t="s">
        <v>42</v>
      </c>
      <c r="BH9" s="89" t="s">
        <v>91</v>
      </c>
      <c r="BI9" s="89" t="s">
        <v>42</v>
      </c>
      <c r="BJ9" s="89" t="s">
        <v>53</v>
      </c>
      <c r="BK9" s="89" t="s">
        <v>291</v>
      </c>
      <c r="BL9" s="89" t="s">
        <v>42</v>
      </c>
      <c r="BM9" s="89" t="s">
        <v>53</v>
      </c>
      <c r="BN9" s="122" t="s">
        <v>66</v>
      </c>
      <c r="BO9" s="1"/>
      <c r="BP9" s="1"/>
      <c r="BQ9" s="1"/>
      <c r="BR9" s="1">
        <v>1</v>
      </c>
      <c r="BS9" s="1">
        <v>4</v>
      </c>
      <c r="BT9" s="89" t="s">
        <v>272</v>
      </c>
      <c r="BU9" s="89" t="s">
        <v>42</v>
      </c>
      <c r="BV9" s="89" t="s">
        <v>53</v>
      </c>
      <c r="BW9" s="89" t="s">
        <v>66</v>
      </c>
      <c r="BX9" s="89" t="s">
        <v>42</v>
      </c>
      <c r="BY9" s="89" t="s">
        <v>74</v>
      </c>
      <c r="BZ9" s="89" t="s">
        <v>276</v>
      </c>
      <c r="CA9" s="1"/>
      <c r="CB9" s="1"/>
      <c r="CC9" s="1"/>
    </row>
    <row r="10" spans="1:81" s="3" customFormat="1" ht="12.75">
      <c r="A10" s="90">
        <v>7</v>
      </c>
      <c r="B10" s="90" t="s">
        <v>387</v>
      </c>
      <c r="C10" s="90" t="s">
        <v>403</v>
      </c>
      <c r="D10" s="89" t="s">
        <v>389</v>
      </c>
      <c r="E10" s="90" t="s">
        <v>63</v>
      </c>
      <c r="F10" s="64">
        <f t="shared" si="3"/>
        <v>475</v>
      </c>
      <c r="G10" s="2"/>
      <c r="H10" s="33">
        <f>K10-X10-AM10-AS10-AV10-BN10</f>
        <v>440</v>
      </c>
      <c r="I10" s="5">
        <v>16</v>
      </c>
      <c r="J10" s="35">
        <f t="shared" si="0"/>
        <v>21</v>
      </c>
      <c r="K10" s="26">
        <f t="shared" si="1"/>
        <v>537</v>
      </c>
      <c r="L10" s="26"/>
      <c r="M10" s="66">
        <v>10</v>
      </c>
      <c r="N10" s="66">
        <v>25</v>
      </c>
      <c r="O10" s="65" t="str">
        <f t="shared" si="2"/>
        <v> </v>
      </c>
      <c r="P10" s="89" t="s">
        <v>42</v>
      </c>
      <c r="Q10" s="89" t="s">
        <v>109</v>
      </c>
      <c r="R10" s="89" t="s">
        <v>75</v>
      </c>
      <c r="S10" s="89" t="s">
        <v>42</v>
      </c>
      <c r="T10" s="89" t="s">
        <v>99</v>
      </c>
      <c r="U10" s="89" t="s">
        <v>291</v>
      </c>
      <c r="V10" s="89" t="s">
        <v>42</v>
      </c>
      <c r="W10" s="89" t="s">
        <v>99</v>
      </c>
      <c r="X10" s="120" t="s">
        <v>105</v>
      </c>
      <c r="Y10" s="1"/>
      <c r="Z10" s="1"/>
      <c r="AA10" s="1"/>
      <c r="AB10" s="89" t="s">
        <v>42</v>
      </c>
      <c r="AC10" s="89" t="s">
        <v>102</v>
      </c>
      <c r="AD10" s="89" t="s">
        <v>73</v>
      </c>
      <c r="AE10" s="89" t="s">
        <v>42</v>
      </c>
      <c r="AF10" s="89" t="s">
        <v>87</v>
      </c>
      <c r="AG10" s="122" t="s">
        <v>83</v>
      </c>
      <c r="AH10" s="89" t="s">
        <v>42</v>
      </c>
      <c r="AI10" s="89" t="s">
        <v>109</v>
      </c>
      <c r="AJ10" s="89">
        <v>32</v>
      </c>
      <c r="AK10" s="89" t="s">
        <v>42</v>
      </c>
      <c r="AL10" s="89" t="s">
        <v>99</v>
      </c>
      <c r="AM10" s="120" t="s">
        <v>100</v>
      </c>
      <c r="AN10" s="89" t="s">
        <v>42</v>
      </c>
      <c r="AO10" s="89" t="s">
        <v>76</v>
      </c>
      <c r="AP10" s="89" t="s">
        <v>65</v>
      </c>
      <c r="AQ10" s="89" t="s">
        <v>42</v>
      </c>
      <c r="AR10" s="89" t="s">
        <v>110</v>
      </c>
      <c r="AS10" s="120" t="s">
        <v>109</v>
      </c>
      <c r="AT10" s="89" t="s">
        <v>42</v>
      </c>
      <c r="AU10" s="89" t="s">
        <v>99</v>
      </c>
      <c r="AV10" s="120" t="s">
        <v>105</v>
      </c>
      <c r="AW10" s="89" t="s">
        <v>42</v>
      </c>
      <c r="AX10" s="89" t="s">
        <v>87</v>
      </c>
      <c r="AY10" s="89" t="s">
        <v>77</v>
      </c>
      <c r="AZ10" s="89" t="s">
        <v>42</v>
      </c>
      <c r="BA10" s="89" t="s">
        <v>103</v>
      </c>
      <c r="BB10" s="89" t="s">
        <v>83</v>
      </c>
      <c r="BC10" s="89" t="s">
        <v>42</v>
      </c>
      <c r="BD10" s="89" t="s">
        <v>76</v>
      </c>
      <c r="BE10" s="89" t="s">
        <v>276</v>
      </c>
      <c r="BF10" s="89" t="s">
        <v>42</v>
      </c>
      <c r="BG10" s="89" t="s">
        <v>82</v>
      </c>
      <c r="BH10" s="89" t="s">
        <v>83</v>
      </c>
      <c r="BI10" s="89" t="s">
        <v>42</v>
      </c>
      <c r="BJ10" s="89" t="s">
        <v>76</v>
      </c>
      <c r="BK10" s="89" t="s">
        <v>66</v>
      </c>
      <c r="BL10" s="89" t="s">
        <v>42</v>
      </c>
      <c r="BM10" s="89" t="s">
        <v>101</v>
      </c>
      <c r="BN10" s="120" t="s">
        <v>102</v>
      </c>
      <c r="BO10" s="89" t="s">
        <v>42</v>
      </c>
      <c r="BP10" s="89" t="s">
        <v>82</v>
      </c>
      <c r="BQ10" s="89" t="s">
        <v>83</v>
      </c>
      <c r="BR10" s="89" t="s">
        <v>42</v>
      </c>
      <c r="BS10" s="89">
        <v>13</v>
      </c>
      <c r="BT10" s="89" t="s">
        <v>91</v>
      </c>
      <c r="BU10" s="89" t="s">
        <v>42</v>
      </c>
      <c r="BV10" s="89" t="s">
        <v>74</v>
      </c>
      <c r="BW10" s="89" t="s">
        <v>75</v>
      </c>
      <c r="BX10" s="89" t="s">
        <v>42</v>
      </c>
      <c r="BY10" s="89" t="s">
        <v>104</v>
      </c>
      <c r="BZ10" s="89" t="s">
        <v>65</v>
      </c>
      <c r="CA10" s="89" t="s">
        <v>42</v>
      </c>
      <c r="CB10" s="89" t="s">
        <v>101</v>
      </c>
      <c r="CC10" s="89" t="s">
        <v>65</v>
      </c>
    </row>
    <row r="11" spans="1:81" s="3" customFormat="1" ht="12.75">
      <c r="A11" s="90">
        <v>8</v>
      </c>
      <c r="B11" s="90" t="s">
        <v>387</v>
      </c>
      <c r="C11" s="90" t="s">
        <v>409</v>
      </c>
      <c r="D11" s="89" t="s">
        <v>400</v>
      </c>
      <c r="E11" s="90" t="s">
        <v>215</v>
      </c>
      <c r="F11" s="64">
        <f t="shared" si="3"/>
        <v>402</v>
      </c>
      <c r="G11" s="2"/>
      <c r="H11" s="33">
        <f>K11</f>
        <v>402</v>
      </c>
      <c r="I11" s="5"/>
      <c r="J11" s="35">
        <f t="shared" si="0"/>
        <v>15</v>
      </c>
      <c r="K11" s="26">
        <f t="shared" si="1"/>
        <v>402</v>
      </c>
      <c r="L11" s="26"/>
      <c r="M11" s="66"/>
      <c r="N11" s="66"/>
      <c r="O11" s="65" t="str">
        <f t="shared" si="2"/>
        <v> </v>
      </c>
      <c r="P11" s="89" t="s">
        <v>42</v>
      </c>
      <c r="Q11" s="89" t="s">
        <v>76</v>
      </c>
      <c r="R11" s="89" t="s">
        <v>118</v>
      </c>
      <c r="S11" s="89" t="s">
        <v>42</v>
      </c>
      <c r="T11" s="89" t="s">
        <v>83</v>
      </c>
      <c r="U11" s="89" t="s">
        <v>91</v>
      </c>
      <c r="V11" s="89" t="s">
        <v>42</v>
      </c>
      <c r="W11" s="89" t="s">
        <v>76</v>
      </c>
      <c r="X11" s="89" t="s">
        <v>69</v>
      </c>
      <c r="Y11" s="89" t="s">
        <v>42</v>
      </c>
      <c r="Z11" s="89" t="s">
        <v>86</v>
      </c>
      <c r="AA11" s="89" t="s">
        <v>91</v>
      </c>
      <c r="AB11" s="1"/>
      <c r="AC11" s="1"/>
      <c r="AD11" s="1"/>
      <c r="AE11" s="1"/>
      <c r="AF11" s="1"/>
      <c r="AG11" s="1"/>
      <c r="AH11" s="89" t="s">
        <v>42</v>
      </c>
      <c r="AI11" s="89" t="s">
        <v>74</v>
      </c>
      <c r="AJ11" s="89">
        <v>42</v>
      </c>
      <c r="AK11" s="89" t="s">
        <v>42</v>
      </c>
      <c r="AL11" s="89" t="s">
        <v>74</v>
      </c>
      <c r="AM11" s="89" t="s">
        <v>69</v>
      </c>
      <c r="AN11" s="89" t="s">
        <v>42</v>
      </c>
      <c r="AO11" s="89" t="s">
        <v>72</v>
      </c>
      <c r="AP11" s="89" t="s">
        <v>81</v>
      </c>
      <c r="AQ11" s="89" t="s">
        <v>42</v>
      </c>
      <c r="AR11" s="89" t="s">
        <v>82</v>
      </c>
      <c r="AS11" s="89" t="s">
        <v>83</v>
      </c>
      <c r="AT11" s="89" t="s">
        <v>42</v>
      </c>
      <c r="AU11" s="89" t="s">
        <v>101</v>
      </c>
      <c r="AV11" s="89" t="s">
        <v>65</v>
      </c>
      <c r="AW11" s="89" t="s">
        <v>42</v>
      </c>
      <c r="AX11" s="89" t="s">
        <v>86</v>
      </c>
      <c r="AY11" s="89" t="s">
        <v>104</v>
      </c>
      <c r="AZ11" s="89" t="s">
        <v>42</v>
      </c>
      <c r="BA11" s="89" t="s">
        <v>76</v>
      </c>
      <c r="BB11" s="89" t="s">
        <v>65</v>
      </c>
      <c r="BC11" s="89" t="s">
        <v>42</v>
      </c>
      <c r="BD11" s="89" t="s">
        <v>101</v>
      </c>
      <c r="BE11" s="89" t="s">
        <v>291</v>
      </c>
      <c r="BF11" s="89" t="s">
        <v>42</v>
      </c>
      <c r="BG11" s="89" t="s">
        <v>74</v>
      </c>
      <c r="BH11" s="89" t="s">
        <v>75</v>
      </c>
      <c r="BI11" s="1"/>
      <c r="BJ11" s="1"/>
      <c r="BK11" s="1"/>
      <c r="BL11" s="89" t="s">
        <v>42</v>
      </c>
      <c r="BM11" s="89" t="s">
        <v>76</v>
      </c>
      <c r="BN11" s="122" t="s">
        <v>105</v>
      </c>
      <c r="BO11" s="1"/>
      <c r="BP11" s="1"/>
      <c r="BQ11" s="1"/>
      <c r="BR11" s="1"/>
      <c r="BS11" s="1"/>
      <c r="BT11" s="1"/>
      <c r="BU11" s="89" t="s">
        <v>42</v>
      </c>
      <c r="BV11" s="89" t="s">
        <v>75</v>
      </c>
      <c r="BW11" s="89" t="s">
        <v>74</v>
      </c>
      <c r="BX11" s="1"/>
      <c r="BY11" s="1"/>
      <c r="BZ11" s="1"/>
      <c r="CA11" s="1"/>
      <c r="CB11" s="1"/>
      <c r="CC11" s="1"/>
    </row>
    <row r="12" spans="1:81" s="3" customFormat="1" ht="12.75">
      <c r="A12" s="90">
        <v>9</v>
      </c>
      <c r="B12" s="90" t="s">
        <v>387</v>
      </c>
      <c r="C12" s="90" t="s">
        <v>407</v>
      </c>
      <c r="D12" s="89" t="s">
        <v>394</v>
      </c>
      <c r="E12" s="90" t="s">
        <v>215</v>
      </c>
      <c r="F12" s="64">
        <f t="shared" si="3"/>
        <v>402</v>
      </c>
      <c r="G12" s="2"/>
      <c r="H12" s="33">
        <f>K12</f>
        <v>377</v>
      </c>
      <c r="I12" s="5"/>
      <c r="J12" s="35">
        <f t="shared" si="0"/>
        <v>13</v>
      </c>
      <c r="K12" s="26">
        <f t="shared" si="1"/>
        <v>377</v>
      </c>
      <c r="L12" s="26"/>
      <c r="M12" s="66">
        <v>25</v>
      </c>
      <c r="N12" s="66"/>
      <c r="O12" s="65" t="str">
        <f t="shared" si="2"/>
        <v> </v>
      </c>
      <c r="P12" s="89" t="s">
        <v>42</v>
      </c>
      <c r="Q12" s="89" t="s">
        <v>87</v>
      </c>
      <c r="R12" s="89" t="s">
        <v>81</v>
      </c>
      <c r="S12" s="89" t="s">
        <v>42</v>
      </c>
      <c r="T12" s="89" t="s">
        <v>101</v>
      </c>
      <c r="U12" s="89" t="s">
        <v>263</v>
      </c>
      <c r="V12" s="89" t="s">
        <v>42</v>
      </c>
      <c r="W12" s="89" t="s">
        <v>74</v>
      </c>
      <c r="X12" s="89" t="s">
        <v>91</v>
      </c>
      <c r="Y12" s="89" t="s">
        <v>42</v>
      </c>
      <c r="Z12" s="89" t="s">
        <v>64</v>
      </c>
      <c r="AA12" s="89" t="s">
        <v>291</v>
      </c>
      <c r="AB12" s="89" t="s">
        <v>42</v>
      </c>
      <c r="AC12" s="89" t="s">
        <v>76</v>
      </c>
      <c r="AD12" s="89" t="s">
        <v>402</v>
      </c>
      <c r="AE12" s="89" t="s">
        <v>42</v>
      </c>
      <c r="AF12" s="89" t="s">
        <v>103</v>
      </c>
      <c r="AG12" s="122" t="s">
        <v>102</v>
      </c>
      <c r="AH12" s="89" t="s">
        <v>42</v>
      </c>
      <c r="AI12" s="89" t="s">
        <v>105</v>
      </c>
      <c r="AJ12" s="89">
        <v>28</v>
      </c>
      <c r="AK12" s="89" t="s">
        <v>42</v>
      </c>
      <c r="AL12" s="89" t="s">
        <v>101</v>
      </c>
      <c r="AM12" s="89" t="s">
        <v>83</v>
      </c>
      <c r="AN12" s="89" t="s">
        <v>42</v>
      </c>
      <c r="AO12" s="89" t="s">
        <v>87</v>
      </c>
      <c r="AP12" s="89" t="s">
        <v>69</v>
      </c>
      <c r="AQ12" s="89" t="s">
        <v>42</v>
      </c>
      <c r="AR12" s="89" t="s">
        <v>87</v>
      </c>
      <c r="AS12" s="89" t="s">
        <v>77</v>
      </c>
      <c r="AT12" s="89" t="s">
        <v>42</v>
      </c>
      <c r="AU12" s="89" t="s">
        <v>87</v>
      </c>
      <c r="AV12" s="89" t="s">
        <v>71</v>
      </c>
      <c r="AW12" s="1"/>
      <c r="AX12" s="1"/>
      <c r="AY12" s="1"/>
      <c r="AZ12" s="89" t="s">
        <v>42</v>
      </c>
      <c r="BA12" s="89" t="s">
        <v>86</v>
      </c>
      <c r="BB12" s="89" t="s">
        <v>75</v>
      </c>
      <c r="BC12" s="1"/>
      <c r="BD12" s="1"/>
      <c r="BE12" s="1"/>
      <c r="BF12" s="89" t="s">
        <v>42</v>
      </c>
      <c r="BG12" s="89" t="s">
        <v>101</v>
      </c>
      <c r="BH12" s="89" t="s">
        <v>102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s="3" customFormat="1" ht="12.75">
      <c r="A13" s="90">
        <v>10</v>
      </c>
      <c r="B13" s="90" t="s">
        <v>387</v>
      </c>
      <c r="C13" s="90" t="s">
        <v>410</v>
      </c>
      <c r="D13" s="89" t="s">
        <v>397</v>
      </c>
      <c r="E13" s="90" t="s">
        <v>124</v>
      </c>
      <c r="F13" s="64">
        <f t="shared" si="3"/>
        <v>398</v>
      </c>
      <c r="G13" s="2"/>
      <c r="H13" s="33">
        <f>K13</f>
        <v>398</v>
      </c>
      <c r="I13" s="5"/>
      <c r="J13" s="35">
        <f t="shared" si="0"/>
        <v>10</v>
      </c>
      <c r="K13" s="26">
        <f t="shared" si="1"/>
        <v>398</v>
      </c>
      <c r="L13" s="26"/>
      <c r="M13" s="66"/>
      <c r="N13" s="66"/>
      <c r="O13" s="65" t="str">
        <f t="shared" si="2"/>
        <v> </v>
      </c>
      <c r="P13" s="1"/>
      <c r="Q13" s="1"/>
      <c r="R13" s="1"/>
      <c r="S13" s="1"/>
      <c r="T13" s="1"/>
      <c r="U13" s="1"/>
      <c r="V13" s="89" t="s">
        <v>42</v>
      </c>
      <c r="W13" s="89" t="s">
        <v>53</v>
      </c>
      <c r="X13" s="89" t="s">
        <v>113</v>
      </c>
      <c r="Y13" s="89" t="s">
        <v>42</v>
      </c>
      <c r="Z13" s="89" t="s">
        <v>53</v>
      </c>
      <c r="AA13" s="89" t="s">
        <v>283</v>
      </c>
      <c r="AB13" s="89" t="s">
        <v>42</v>
      </c>
      <c r="AC13" s="89" t="s">
        <v>53</v>
      </c>
      <c r="AD13" s="89" t="s">
        <v>390</v>
      </c>
      <c r="AE13" s="89" t="s">
        <v>42</v>
      </c>
      <c r="AF13" s="89" t="s">
        <v>53</v>
      </c>
      <c r="AG13" s="122" t="s">
        <v>91</v>
      </c>
      <c r="AH13" s="89" t="s">
        <v>42</v>
      </c>
      <c r="AI13" s="89" t="s">
        <v>53</v>
      </c>
      <c r="AJ13" s="89">
        <v>47</v>
      </c>
      <c r="AK13" s="1"/>
      <c r="AL13" s="1"/>
      <c r="AM13" s="1"/>
      <c r="AN13" s="1"/>
      <c r="AO13" s="1"/>
      <c r="AP13" s="1"/>
      <c r="AQ13" s="1"/>
      <c r="AR13" s="1"/>
      <c r="AS13" s="1"/>
      <c r="AT13" s="89" t="s">
        <v>42</v>
      </c>
      <c r="AU13" s="89" t="s">
        <v>53</v>
      </c>
      <c r="AV13" s="89" t="s">
        <v>113</v>
      </c>
      <c r="AW13" s="1"/>
      <c r="AX13" s="1"/>
      <c r="AY13" s="1"/>
      <c r="AZ13" s="89" t="s">
        <v>42</v>
      </c>
      <c r="BA13" s="89" t="s">
        <v>42</v>
      </c>
      <c r="BB13" s="89" t="s">
        <v>113</v>
      </c>
      <c r="BC13" s="89" t="s">
        <v>42</v>
      </c>
      <c r="BD13" s="89" t="s">
        <v>70</v>
      </c>
      <c r="BE13" s="89" t="s">
        <v>411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89" t="s">
        <v>42</v>
      </c>
      <c r="BY13" s="89" t="s">
        <v>42</v>
      </c>
      <c r="BZ13" s="89" t="s">
        <v>402</v>
      </c>
      <c r="CA13" s="89" t="s">
        <v>42</v>
      </c>
      <c r="CB13" s="89" t="s">
        <v>42</v>
      </c>
      <c r="CC13" s="89" t="s">
        <v>113</v>
      </c>
    </row>
    <row r="14" spans="1:81" s="3" customFormat="1" ht="12.75">
      <c r="A14" s="90">
        <v>11</v>
      </c>
      <c r="B14" s="90" t="s">
        <v>387</v>
      </c>
      <c r="C14" s="90" t="s">
        <v>412</v>
      </c>
      <c r="D14" s="89" t="s">
        <v>400</v>
      </c>
      <c r="E14" s="90" t="s">
        <v>139</v>
      </c>
      <c r="F14" s="64">
        <f t="shared" si="3"/>
        <v>329</v>
      </c>
      <c r="G14" s="2"/>
      <c r="H14" s="33">
        <f>K14-BE14-BH14</f>
        <v>319</v>
      </c>
      <c r="I14" s="5">
        <v>16</v>
      </c>
      <c r="J14" s="35">
        <f t="shared" si="0"/>
        <v>18</v>
      </c>
      <c r="K14" s="26">
        <f t="shared" si="1"/>
        <v>333</v>
      </c>
      <c r="L14" s="26"/>
      <c r="M14" s="66">
        <v>10</v>
      </c>
      <c r="N14" s="66"/>
      <c r="O14" s="65" t="str">
        <f t="shared" si="2"/>
        <v> </v>
      </c>
      <c r="P14" s="89" t="s">
        <v>42</v>
      </c>
      <c r="Q14" s="89" t="s">
        <v>77</v>
      </c>
      <c r="R14" s="89" t="s">
        <v>104</v>
      </c>
      <c r="S14" s="89" t="s">
        <v>42</v>
      </c>
      <c r="T14" s="89" t="s">
        <v>68</v>
      </c>
      <c r="U14" s="89" t="s">
        <v>71</v>
      </c>
      <c r="V14" s="89" t="s">
        <v>42</v>
      </c>
      <c r="W14" s="89" t="s">
        <v>104</v>
      </c>
      <c r="X14" s="89" t="s">
        <v>100</v>
      </c>
      <c r="Y14" s="89" t="s">
        <v>42</v>
      </c>
      <c r="Z14" s="89" t="s">
        <v>83</v>
      </c>
      <c r="AA14" s="89" t="s">
        <v>104</v>
      </c>
      <c r="AB14" s="89" t="s">
        <v>42</v>
      </c>
      <c r="AC14" s="89" t="s">
        <v>75</v>
      </c>
      <c r="AD14" s="89" t="s">
        <v>91</v>
      </c>
      <c r="AE14" s="89" t="s">
        <v>42</v>
      </c>
      <c r="AF14" s="89" t="s">
        <v>109</v>
      </c>
      <c r="AG14" s="122" t="s">
        <v>99</v>
      </c>
      <c r="AH14" s="89" t="s">
        <v>42</v>
      </c>
      <c r="AI14" s="89" t="s">
        <v>77</v>
      </c>
      <c r="AJ14" s="89">
        <v>27</v>
      </c>
      <c r="AK14" s="89" t="s">
        <v>42</v>
      </c>
      <c r="AL14" s="89" t="s">
        <v>102</v>
      </c>
      <c r="AM14" s="89" t="s">
        <v>110</v>
      </c>
      <c r="AN14" s="89" t="s">
        <v>42</v>
      </c>
      <c r="AO14" s="89" t="s">
        <v>109</v>
      </c>
      <c r="AP14" s="89" t="s">
        <v>104</v>
      </c>
      <c r="AQ14" s="89" t="s">
        <v>42</v>
      </c>
      <c r="AR14" s="89" t="s">
        <v>100</v>
      </c>
      <c r="AS14" s="89" t="s">
        <v>103</v>
      </c>
      <c r="AT14" s="1"/>
      <c r="AU14" s="1"/>
      <c r="AV14" s="1"/>
      <c r="AW14" s="89" t="s">
        <v>42</v>
      </c>
      <c r="AX14" s="89" t="s">
        <v>76</v>
      </c>
      <c r="AY14" s="89" t="s">
        <v>105</v>
      </c>
      <c r="AZ14" s="89" t="s">
        <v>42</v>
      </c>
      <c r="BA14" s="89" t="s">
        <v>104</v>
      </c>
      <c r="BB14" s="89" t="s">
        <v>109</v>
      </c>
      <c r="BC14" s="89" t="s">
        <v>42</v>
      </c>
      <c r="BD14" s="89" t="s">
        <v>272</v>
      </c>
      <c r="BE14" s="120" t="s">
        <v>87</v>
      </c>
      <c r="BF14" s="89" t="s">
        <v>42</v>
      </c>
      <c r="BG14" s="89" t="s">
        <v>65</v>
      </c>
      <c r="BH14" s="120" t="s">
        <v>64</v>
      </c>
      <c r="BI14" s="1"/>
      <c r="BJ14" s="1"/>
      <c r="BK14" s="1"/>
      <c r="BL14" s="1"/>
      <c r="BM14" s="1"/>
      <c r="BN14" s="1"/>
      <c r="BO14" s="89" t="s">
        <v>42</v>
      </c>
      <c r="BP14" s="89" t="s">
        <v>86</v>
      </c>
      <c r="BQ14" s="89" t="s">
        <v>104</v>
      </c>
      <c r="BR14" s="89" t="s">
        <v>42</v>
      </c>
      <c r="BS14" s="89">
        <v>24</v>
      </c>
      <c r="BT14" s="89" t="s">
        <v>104</v>
      </c>
      <c r="BU14" s="89" t="s">
        <v>42</v>
      </c>
      <c r="BV14" s="89" t="s">
        <v>103</v>
      </c>
      <c r="BW14" s="89" t="s">
        <v>100</v>
      </c>
      <c r="BX14" s="89" t="s">
        <v>42</v>
      </c>
      <c r="BY14" s="89" t="s">
        <v>83</v>
      </c>
      <c r="BZ14" s="89" t="s">
        <v>77</v>
      </c>
      <c r="CA14" s="1"/>
      <c r="CB14" s="1"/>
      <c r="CC14" s="1"/>
    </row>
    <row r="15" spans="1:81" s="3" customFormat="1" ht="12.75">
      <c r="A15" s="90">
        <v>12</v>
      </c>
      <c r="B15" s="90" t="s">
        <v>387</v>
      </c>
      <c r="C15" s="90" t="s">
        <v>415</v>
      </c>
      <c r="D15" s="89" t="s">
        <v>397</v>
      </c>
      <c r="E15" s="90" t="s">
        <v>124</v>
      </c>
      <c r="F15" s="64">
        <f t="shared" si="3"/>
        <v>308</v>
      </c>
      <c r="G15" s="2"/>
      <c r="H15" s="33">
        <f>K15</f>
        <v>308</v>
      </c>
      <c r="I15" s="5"/>
      <c r="J15" s="35">
        <f t="shared" si="0"/>
        <v>14</v>
      </c>
      <c r="K15" s="26">
        <f t="shared" si="1"/>
        <v>308</v>
      </c>
      <c r="L15" s="26"/>
      <c r="M15" s="66"/>
      <c r="N15" s="66"/>
      <c r="O15" s="65" t="str">
        <f t="shared" si="2"/>
        <v> </v>
      </c>
      <c r="P15" s="1"/>
      <c r="Q15" s="1"/>
      <c r="R15" s="1"/>
      <c r="S15" s="89" t="s">
        <v>42</v>
      </c>
      <c r="T15" s="89" t="s">
        <v>91</v>
      </c>
      <c r="U15" s="89" t="s">
        <v>83</v>
      </c>
      <c r="V15" s="89" t="s">
        <v>42</v>
      </c>
      <c r="W15" s="89" t="s">
        <v>105</v>
      </c>
      <c r="X15" s="89" t="s">
        <v>99</v>
      </c>
      <c r="Y15" s="89" t="s">
        <v>42</v>
      </c>
      <c r="Z15" s="89" t="s">
        <v>69</v>
      </c>
      <c r="AA15" s="89" t="s">
        <v>108</v>
      </c>
      <c r="AB15" s="89" t="s">
        <v>42</v>
      </c>
      <c r="AC15" s="89" t="s">
        <v>66</v>
      </c>
      <c r="AD15" s="89" t="s">
        <v>68</v>
      </c>
      <c r="AE15" s="89" t="s">
        <v>42</v>
      </c>
      <c r="AF15" s="89" t="s">
        <v>108</v>
      </c>
      <c r="AG15" s="122" t="s">
        <v>100</v>
      </c>
      <c r="AH15" s="89" t="s">
        <v>42</v>
      </c>
      <c r="AI15" s="89" t="s">
        <v>104</v>
      </c>
      <c r="AJ15" s="89">
        <v>30</v>
      </c>
      <c r="AK15" s="89" t="s">
        <v>42</v>
      </c>
      <c r="AL15" s="89" t="s">
        <v>105</v>
      </c>
      <c r="AM15" s="89" t="s">
        <v>103</v>
      </c>
      <c r="AN15" s="1"/>
      <c r="AO15" s="1"/>
      <c r="AP15" s="1"/>
      <c r="AQ15" s="89" t="s">
        <v>42</v>
      </c>
      <c r="AR15" s="89" t="s">
        <v>108</v>
      </c>
      <c r="AS15" s="89" t="s">
        <v>99</v>
      </c>
      <c r="AT15" s="1"/>
      <c r="AU15" s="1"/>
      <c r="AV15" s="1"/>
      <c r="AW15" s="1"/>
      <c r="AX15" s="1"/>
      <c r="AY15" s="1"/>
      <c r="AZ15" s="1"/>
      <c r="BA15" s="1"/>
      <c r="BB15" s="1"/>
      <c r="BC15" s="89" t="s">
        <v>42</v>
      </c>
      <c r="BD15" s="89" t="s">
        <v>99</v>
      </c>
      <c r="BE15" s="89" t="s">
        <v>81</v>
      </c>
      <c r="BF15" s="89" t="s">
        <v>42</v>
      </c>
      <c r="BG15" s="89" t="s">
        <v>76</v>
      </c>
      <c r="BH15" s="89" t="s">
        <v>105</v>
      </c>
      <c r="BI15" s="89" t="s">
        <v>42</v>
      </c>
      <c r="BJ15" s="89" t="s">
        <v>110</v>
      </c>
      <c r="BK15" s="89" t="s">
        <v>68</v>
      </c>
      <c r="BL15" s="1"/>
      <c r="BM15" s="1"/>
      <c r="BN15" s="1"/>
      <c r="BO15" s="89" t="s">
        <v>42</v>
      </c>
      <c r="BP15" s="89" t="s">
        <v>74</v>
      </c>
      <c r="BQ15" s="89" t="s">
        <v>75</v>
      </c>
      <c r="BR15" s="89" t="s">
        <v>42</v>
      </c>
      <c r="BS15" s="89">
        <v>15</v>
      </c>
      <c r="BT15" s="89" t="s">
        <v>71</v>
      </c>
      <c r="BU15" s="89" t="s">
        <v>42</v>
      </c>
      <c r="BV15" s="89" t="s">
        <v>87</v>
      </c>
      <c r="BW15" s="89" t="s">
        <v>77</v>
      </c>
      <c r="BX15" s="1"/>
      <c r="BY15" s="1"/>
      <c r="BZ15" s="1"/>
      <c r="CA15" s="1"/>
      <c r="CB15" s="1"/>
      <c r="CC15" s="1"/>
    </row>
    <row r="16" spans="1:81" s="3" customFormat="1" ht="12.75">
      <c r="A16" s="90">
        <v>13</v>
      </c>
      <c r="B16" s="90" t="s">
        <v>387</v>
      </c>
      <c r="C16" s="90" t="s">
        <v>416</v>
      </c>
      <c r="D16" s="89" t="s">
        <v>397</v>
      </c>
      <c r="E16" s="90" t="s">
        <v>63</v>
      </c>
      <c r="F16" s="64">
        <f t="shared" si="3"/>
        <v>280</v>
      </c>
      <c r="G16" s="2"/>
      <c r="H16" s="33">
        <f>K16-AM16-AP16-AS16-AV16-BB16-BH16</f>
        <v>258</v>
      </c>
      <c r="I16" s="5">
        <v>16</v>
      </c>
      <c r="J16" s="35">
        <f t="shared" si="0"/>
        <v>22</v>
      </c>
      <c r="K16" s="26">
        <f t="shared" si="1"/>
        <v>317</v>
      </c>
      <c r="L16" s="26">
        <v>22</v>
      </c>
      <c r="M16" s="66"/>
      <c r="N16" s="66"/>
      <c r="O16" s="65" t="str">
        <f t="shared" si="2"/>
        <v> </v>
      </c>
      <c r="P16" s="89" t="s">
        <v>42</v>
      </c>
      <c r="Q16" s="89" t="s">
        <v>68</v>
      </c>
      <c r="R16" s="89" t="s">
        <v>99</v>
      </c>
      <c r="S16" s="89" t="s">
        <v>42</v>
      </c>
      <c r="T16" s="89" t="s">
        <v>81</v>
      </c>
      <c r="U16" s="89" t="s">
        <v>105</v>
      </c>
      <c r="V16" s="89" t="s">
        <v>42</v>
      </c>
      <c r="W16" s="89" t="s">
        <v>77</v>
      </c>
      <c r="X16" s="89" t="s">
        <v>108</v>
      </c>
      <c r="Y16" s="89" t="s">
        <v>42</v>
      </c>
      <c r="Z16" s="89" t="s">
        <v>71</v>
      </c>
      <c r="AA16" s="89" t="s">
        <v>110</v>
      </c>
      <c r="AB16" s="89" t="s">
        <v>42</v>
      </c>
      <c r="AC16" s="89" t="s">
        <v>73</v>
      </c>
      <c r="AD16" s="89" t="s">
        <v>102</v>
      </c>
      <c r="AE16" s="89" t="s">
        <v>42</v>
      </c>
      <c r="AF16" s="89" t="s">
        <v>104</v>
      </c>
      <c r="AG16" s="122" t="s">
        <v>110</v>
      </c>
      <c r="AH16" s="89" t="s">
        <v>42</v>
      </c>
      <c r="AI16" s="89" t="s">
        <v>71</v>
      </c>
      <c r="AJ16" s="89">
        <v>21</v>
      </c>
      <c r="AK16" s="89" t="s">
        <v>42</v>
      </c>
      <c r="AL16" s="89" t="s">
        <v>68</v>
      </c>
      <c r="AM16" s="120" t="s">
        <v>87</v>
      </c>
      <c r="AN16" s="89" t="s">
        <v>42</v>
      </c>
      <c r="AO16" s="89" t="s">
        <v>65</v>
      </c>
      <c r="AP16" s="120" t="s">
        <v>76</v>
      </c>
      <c r="AQ16" s="89" t="s">
        <v>42</v>
      </c>
      <c r="AR16" s="89" t="s">
        <v>77</v>
      </c>
      <c r="AS16" s="120" t="s">
        <v>87</v>
      </c>
      <c r="AT16" s="89" t="s">
        <v>42</v>
      </c>
      <c r="AU16" s="89" t="s">
        <v>65</v>
      </c>
      <c r="AV16" s="120" t="s">
        <v>101</v>
      </c>
      <c r="AW16" s="89" t="s">
        <v>42</v>
      </c>
      <c r="AX16" s="89" t="s">
        <v>103</v>
      </c>
      <c r="AY16" s="89" t="s">
        <v>100</v>
      </c>
      <c r="AZ16" s="89" t="s">
        <v>42</v>
      </c>
      <c r="BA16" s="89" t="s">
        <v>68</v>
      </c>
      <c r="BB16" s="120" t="s">
        <v>101</v>
      </c>
      <c r="BC16" s="89" t="s">
        <v>42</v>
      </c>
      <c r="BD16" s="89" t="s">
        <v>81</v>
      </c>
      <c r="BE16" s="89" t="s">
        <v>99</v>
      </c>
      <c r="BF16" s="89" t="s">
        <v>42</v>
      </c>
      <c r="BG16" s="89" t="s">
        <v>77</v>
      </c>
      <c r="BH16" s="120" t="s">
        <v>87</v>
      </c>
      <c r="BI16" s="89" t="s">
        <v>42</v>
      </c>
      <c r="BJ16" s="89" t="s">
        <v>65</v>
      </c>
      <c r="BK16" s="89" t="s">
        <v>103</v>
      </c>
      <c r="BL16" s="89" t="s">
        <v>42</v>
      </c>
      <c r="BM16" s="89" t="s">
        <v>99</v>
      </c>
      <c r="BN16" s="122" t="s">
        <v>108</v>
      </c>
      <c r="BO16" s="89" t="s">
        <v>42</v>
      </c>
      <c r="BP16" s="89" t="s">
        <v>109</v>
      </c>
      <c r="BQ16" s="89" t="s">
        <v>110</v>
      </c>
      <c r="BR16" s="89" t="s">
        <v>42</v>
      </c>
      <c r="BS16" s="89">
        <v>27</v>
      </c>
      <c r="BT16" s="89" t="s">
        <v>99</v>
      </c>
      <c r="BU16" s="89" t="s">
        <v>42</v>
      </c>
      <c r="BV16" s="89" t="s">
        <v>108</v>
      </c>
      <c r="BW16" s="89" t="s">
        <v>99</v>
      </c>
      <c r="BX16" s="89" t="s">
        <v>42</v>
      </c>
      <c r="BY16" s="89" t="s">
        <v>66</v>
      </c>
      <c r="BZ16" s="89" t="s">
        <v>109</v>
      </c>
      <c r="CA16" s="89" t="s">
        <v>42</v>
      </c>
      <c r="CB16" s="89" t="s">
        <v>68</v>
      </c>
      <c r="CC16" s="89" t="s">
        <v>86</v>
      </c>
    </row>
    <row r="17" spans="1:81" s="3" customFormat="1" ht="12.75">
      <c r="A17" s="90">
        <v>14</v>
      </c>
      <c r="B17" s="90" t="s">
        <v>387</v>
      </c>
      <c r="C17" s="90" t="s">
        <v>424</v>
      </c>
      <c r="D17" s="89" t="s">
        <v>405</v>
      </c>
      <c r="E17" s="90" t="s">
        <v>121</v>
      </c>
      <c r="F17" s="64">
        <f t="shared" si="3"/>
        <v>242</v>
      </c>
      <c r="G17" s="2"/>
      <c r="H17" s="33">
        <f>K17</f>
        <v>242</v>
      </c>
      <c r="I17" s="5"/>
      <c r="J17" s="35">
        <f t="shared" si="0"/>
        <v>11</v>
      </c>
      <c r="K17" s="26">
        <f t="shared" si="1"/>
        <v>242</v>
      </c>
      <c r="L17" s="26"/>
      <c r="M17" s="66"/>
      <c r="N17" s="66"/>
      <c r="O17" s="65" t="str">
        <f t="shared" si="2"/>
        <v> </v>
      </c>
      <c r="P17" s="89" t="s">
        <v>42</v>
      </c>
      <c r="Q17" s="89" t="s">
        <v>100</v>
      </c>
      <c r="R17" s="89" t="s">
        <v>83</v>
      </c>
      <c r="S17" s="1"/>
      <c r="T17" s="1"/>
      <c r="U17" s="1"/>
      <c r="V17" s="89" t="s">
        <v>42</v>
      </c>
      <c r="W17" s="89" t="s">
        <v>109</v>
      </c>
      <c r="X17" s="89" t="s">
        <v>102</v>
      </c>
      <c r="Y17" s="89" t="s">
        <v>42</v>
      </c>
      <c r="Z17" s="89" t="s">
        <v>105</v>
      </c>
      <c r="AA17" s="89" t="s">
        <v>105</v>
      </c>
      <c r="AB17" s="89" t="s">
        <v>42</v>
      </c>
      <c r="AC17" s="89" t="s">
        <v>69</v>
      </c>
      <c r="AD17" s="89" t="s">
        <v>69</v>
      </c>
      <c r="AE17" s="89" t="s">
        <v>42</v>
      </c>
      <c r="AF17" s="89" t="s">
        <v>99</v>
      </c>
      <c r="AG17" s="122" t="s">
        <v>109</v>
      </c>
      <c r="AH17" s="89" t="s">
        <v>42</v>
      </c>
      <c r="AI17" s="89" t="s">
        <v>108</v>
      </c>
      <c r="AJ17" s="89">
        <v>34</v>
      </c>
      <c r="AK17" s="1"/>
      <c r="AL17" s="1"/>
      <c r="AM17" s="1"/>
      <c r="AN17" s="1"/>
      <c r="AO17" s="1"/>
      <c r="AP17" s="1"/>
      <c r="AQ17" s="89" t="s">
        <v>42</v>
      </c>
      <c r="AR17" s="89" t="s">
        <v>99</v>
      </c>
      <c r="AS17" s="89" t="s">
        <v>108</v>
      </c>
      <c r="AT17" s="89" t="s">
        <v>42</v>
      </c>
      <c r="AU17" s="89" t="s">
        <v>108</v>
      </c>
      <c r="AV17" s="89" t="s">
        <v>77</v>
      </c>
      <c r="AW17" s="1"/>
      <c r="AX17" s="1"/>
      <c r="AY17" s="1"/>
      <c r="AZ17" s="89" t="s">
        <v>42</v>
      </c>
      <c r="BA17" s="89" t="s">
        <v>110</v>
      </c>
      <c r="BB17" s="89" t="s">
        <v>77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89" t="s">
        <v>42</v>
      </c>
      <c r="BY17" s="89" t="s">
        <v>105</v>
      </c>
      <c r="BZ17" s="89" t="s">
        <v>75</v>
      </c>
      <c r="CA17" s="89" t="s">
        <v>42</v>
      </c>
      <c r="CB17" s="89" t="s">
        <v>102</v>
      </c>
      <c r="CC17" s="89" t="s">
        <v>109</v>
      </c>
    </row>
    <row r="18" spans="1:81" s="3" customFormat="1" ht="12.75">
      <c r="A18" s="90">
        <v>15</v>
      </c>
      <c r="B18" s="90" t="s">
        <v>387</v>
      </c>
      <c r="C18" s="90" t="s">
        <v>434</v>
      </c>
      <c r="D18" s="89" t="s">
        <v>400</v>
      </c>
      <c r="E18" s="90" t="s">
        <v>63</v>
      </c>
      <c r="F18" s="64">
        <f t="shared" si="3"/>
        <v>155</v>
      </c>
      <c r="G18" s="2"/>
      <c r="H18" s="33">
        <f>K18-X18-AJ18-AM18-AV18</f>
        <v>155</v>
      </c>
      <c r="I18" s="5">
        <v>16</v>
      </c>
      <c r="J18" s="35">
        <f t="shared" si="0"/>
        <v>20</v>
      </c>
      <c r="K18" s="26">
        <f t="shared" si="1"/>
        <v>176</v>
      </c>
      <c r="L18" s="26"/>
      <c r="M18" s="66"/>
      <c r="N18" s="66"/>
      <c r="O18" s="65" t="str">
        <f t="shared" si="2"/>
        <v> </v>
      </c>
      <c r="P18" s="89" t="s">
        <v>42</v>
      </c>
      <c r="Q18" s="89" t="s">
        <v>92</v>
      </c>
      <c r="R18" s="89" t="s">
        <v>82</v>
      </c>
      <c r="S18" s="89" t="s">
        <v>42</v>
      </c>
      <c r="T18" s="89" t="s">
        <v>283</v>
      </c>
      <c r="U18" s="89" t="s">
        <v>103</v>
      </c>
      <c r="V18" s="89" t="s">
        <v>42</v>
      </c>
      <c r="W18" s="89" t="s">
        <v>81</v>
      </c>
      <c r="X18" s="120" t="s">
        <v>64</v>
      </c>
      <c r="Y18" s="89" t="s">
        <v>42</v>
      </c>
      <c r="Z18" s="89" t="s">
        <v>73</v>
      </c>
      <c r="AA18" s="89" t="s">
        <v>82</v>
      </c>
      <c r="AB18" s="89" t="s">
        <v>42</v>
      </c>
      <c r="AC18" s="89" t="s">
        <v>263</v>
      </c>
      <c r="AD18" s="89" t="s">
        <v>86</v>
      </c>
      <c r="AE18" s="89" t="s">
        <v>42</v>
      </c>
      <c r="AF18" s="89" t="s">
        <v>69</v>
      </c>
      <c r="AG18" s="122" t="s">
        <v>67</v>
      </c>
      <c r="AH18" s="89" t="s">
        <v>42</v>
      </c>
      <c r="AI18" s="89" t="s">
        <v>402</v>
      </c>
      <c r="AJ18" s="120">
        <v>5</v>
      </c>
      <c r="AK18" s="89" t="s">
        <v>42</v>
      </c>
      <c r="AL18" s="89" t="s">
        <v>66</v>
      </c>
      <c r="AM18" s="120" t="s">
        <v>64</v>
      </c>
      <c r="AN18" s="89" t="s">
        <v>42</v>
      </c>
      <c r="AO18" s="89" t="s">
        <v>66</v>
      </c>
      <c r="AP18" s="89" t="s">
        <v>74</v>
      </c>
      <c r="AQ18" s="89" t="s">
        <v>42</v>
      </c>
      <c r="AR18" s="89" t="s">
        <v>75</v>
      </c>
      <c r="AS18" s="89" t="s">
        <v>74</v>
      </c>
      <c r="AT18" s="89" t="s">
        <v>42</v>
      </c>
      <c r="AU18" s="89" t="s">
        <v>118</v>
      </c>
      <c r="AV18" s="120" t="s">
        <v>67</v>
      </c>
      <c r="AW18" s="89" t="s">
        <v>42</v>
      </c>
      <c r="AX18" s="89" t="s">
        <v>108</v>
      </c>
      <c r="AY18" s="89" t="s">
        <v>99</v>
      </c>
      <c r="AZ18" s="89" t="s">
        <v>42</v>
      </c>
      <c r="BA18" s="89" t="s">
        <v>66</v>
      </c>
      <c r="BB18" s="89" t="s">
        <v>74</v>
      </c>
      <c r="BC18" s="89" t="s">
        <v>42</v>
      </c>
      <c r="BD18" s="89" t="s">
        <v>283</v>
      </c>
      <c r="BE18" s="89" t="s">
        <v>82</v>
      </c>
      <c r="BF18" s="89" t="s">
        <v>42</v>
      </c>
      <c r="BG18" s="89" t="s">
        <v>83</v>
      </c>
      <c r="BH18" s="89" t="s">
        <v>82</v>
      </c>
      <c r="BI18" s="89" t="s">
        <v>42</v>
      </c>
      <c r="BJ18" s="89" t="s">
        <v>69</v>
      </c>
      <c r="BK18" s="89" t="s">
        <v>86</v>
      </c>
      <c r="BL18" s="89" t="s">
        <v>42</v>
      </c>
      <c r="BM18" s="89" t="s">
        <v>109</v>
      </c>
      <c r="BN18" s="122" t="s">
        <v>110</v>
      </c>
      <c r="BO18" s="89" t="s">
        <v>42</v>
      </c>
      <c r="BP18" s="89" t="s">
        <v>105</v>
      </c>
      <c r="BQ18" s="89" t="s">
        <v>76</v>
      </c>
      <c r="BR18" s="1"/>
      <c r="BS18" s="1"/>
      <c r="BT18" s="1"/>
      <c r="BU18" s="89" t="s">
        <v>42</v>
      </c>
      <c r="BV18" s="89" t="s">
        <v>102</v>
      </c>
      <c r="BW18" s="89" t="s">
        <v>101</v>
      </c>
      <c r="BX18" s="89" t="s">
        <v>42</v>
      </c>
      <c r="BY18" s="89" t="s">
        <v>276</v>
      </c>
      <c r="BZ18" s="89" t="s">
        <v>82</v>
      </c>
      <c r="CA18" s="1"/>
      <c r="CB18" s="1"/>
      <c r="CC18" s="1"/>
    </row>
    <row r="19" spans="1:81" s="3" customFormat="1" ht="12.75">
      <c r="A19" s="90">
        <v>16</v>
      </c>
      <c r="B19" s="90" t="s">
        <v>387</v>
      </c>
      <c r="C19" s="90" t="s">
        <v>440</v>
      </c>
      <c r="D19" s="89" t="s">
        <v>405</v>
      </c>
      <c r="E19" s="90" t="s">
        <v>98</v>
      </c>
      <c r="F19" s="64">
        <f t="shared" si="3"/>
        <v>135</v>
      </c>
      <c r="G19" s="2"/>
      <c r="H19" s="33">
        <f>K19</f>
        <v>135</v>
      </c>
      <c r="I19" s="5"/>
      <c r="J19" s="35">
        <f t="shared" si="0"/>
        <v>11</v>
      </c>
      <c r="K19" s="26">
        <f t="shared" si="1"/>
        <v>135</v>
      </c>
      <c r="L19" s="26"/>
      <c r="M19" s="66"/>
      <c r="N19" s="66"/>
      <c r="O19" s="65" t="str">
        <f t="shared" si="2"/>
        <v> </v>
      </c>
      <c r="P19" s="1"/>
      <c r="Q19" s="1"/>
      <c r="R19" s="1"/>
      <c r="S19" s="89" t="s">
        <v>42</v>
      </c>
      <c r="T19" s="89" t="s">
        <v>73</v>
      </c>
      <c r="U19" s="89" t="s">
        <v>104</v>
      </c>
      <c r="V19" s="89" t="s">
        <v>42</v>
      </c>
      <c r="W19" s="89" t="s">
        <v>75</v>
      </c>
      <c r="X19" s="89" t="s">
        <v>103</v>
      </c>
      <c r="Y19" s="89" t="s">
        <v>42</v>
      </c>
      <c r="Z19" s="89" t="s">
        <v>91</v>
      </c>
      <c r="AA19" s="89" t="s">
        <v>86</v>
      </c>
      <c r="AB19" s="89" t="s">
        <v>42</v>
      </c>
      <c r="AC19" s="89" t="s">
        <v>208</v>
      </c>
      <c r="AD19" s="89" t="s">
        <v>100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89" t="s">
        <v>42</v>
      </c>
      <c r="BG19" s="89" t="s">
        <v>105</v>
      </c>
      <c r="BH19" s="89" t="s">
        <v>76</v>
      </c>
      <c r="BI19" s="89" t="s">
        <v>42</v>
      </c>
      <c r="BJ19" s="89" t="s">
        <v>77</v>
      </c>
      <c r="BK19" s="89" t="s">
        <v>109</v>
      </c>
      <c r="BL19" s="89" t="s">
        <v>42</v>
      </c>
      <c r="BM19" s="89" t="s">
        <v>108</v>
      </c>
      <c r="BN19" s="122" t="s">
        <v>99</v>
      </c>
      <c r="BO19" s="89" t="s">
        <v>42</v>
      </c>
      <c r="BP19" s="89" t="s">
        <v>77</v>
      </c>
      <c r="BQ19" s="89" t="s">
        <v>87</v>
      </c>
      <c r="BR19" s="89" t="s">
        <v>42</v>
      </c>
      <c r="BS19" s="89">
        <v>35</v>
      </c>
      <c r="BT19" s="89" t="s">
        <v>82</v>
      </c>
      <c r="BU19" s="89" t="s">
        <v>42</v>
      </c>
      <c r="BV19" s="89" t="s">
        <v>68</v>
      </c>
      <c r="BW19" s="89" t="s">
        <v>67</v>
      </c>
      <c r="BX19" s="89" t="s">
        <v>42</v>
      </c>
      <c r="BY19" s="89" t="s">
        <v>272</v>
      </c>
      <c r="BZ19" s="89" t="s">
        <v>74</v>
      </c>
      <c r="CA19" s="1"/>
      <c r="CB19" s="1"/>
      <c r="CC19" s="1"/>
    </row>
    <row r="20" spans="1:81" s="3" customFormat="1" ht="12.75">
      <c r="A20" s="90">
        <v>17</v>
      </c>
      <c r="B20" s="90" t="s">
        <v>387</v>
      </c>
      <c r="C20" s="90" t="s">
        <v>451</v>
      </c>
      <c r="D20" s="89" t="s">
        <v>397</v>
      </c>
      <c r="E20" s="90" t="s">
        <v>215</v>
      </c>
      <c r="F20" s="64">
        <f t="shared" si="3"/>
        <v>110</v>
      </c>
      <c r="G20" s="2"/>
      <c r="H20" s="33">
        <f>K20</f>
        <v>110</v>
      </c>
      <c r="I20" s="5"/>
      <c r="J20" s="35">
        <f t="shared" si="0"/>
        <v>12</v>
      </c>
      <c r="K20" s="26">
        <f t="shared" si="1"/>
        <v>110</v>
      </c>
      <c r="L20" s="26"/>
      <c r="M20" s="66"/>
      <c r="N20" s="66"/>
      <c r="O20" s="65" t="str">
        <f t="shared" si="2"/>
        <v> </v>
      </c>
      <c r="P20" s="89" t="s">
        <v>42</v>
      </c>
      <c r="Q20" s="89" t="s">
        <v>69</v>
      </c>
      <c r="R20" s="89" t="s">
        <v>110</v>
      </c>
      <c r="S20" s="89" t="s">
        <v>42</v>
      </c>
      <c r="T20" s="89" t="s">
        <v>423</v>
      </c>
      <c r="U20" s="89" t="s">
        <v>53</v>
      </c>
      <c r="V20" s="89" t="s">
        <v>42</v>
      </c>
      <c r="W20" s="89" t="s">
        <v>71</v>
      </c>
      <c r="X20" s="89" t="s">
        <v>87</v>
      </c>
      <c r="Y20" s="89" t="s">
        <v>42</v>
      </c>
      <c r="Z20" s="89" t="s">
        <v>68</v>
      </c>
      <c r="AA20" s="89" t="s">
        <v>109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89" t="s">
        <v>42</v>
      </c>
      <c r="AO20" s="89" t="s">
        <v>69</v>
      </c>
      <c r="AP20" s="89" t="s">
        <v>87</v>
      </c>
      <c r="AQ20" s="1"/>
      <c r="AR20" s="1"/>
      <c r="AS20" s="1"/>
      <c r="AT20" s="1"/>
      <c r="AU20" s="1"/>
      <c r="AV20" s="1"/>
      <c r="AW20" s="1"/>
      <c r="AX20" s="1"/>
      <c r="AY20" s="1"/>
      <c r="AZ20" s="89" t="s">
        <v>42</v>
      </c>
      <c r="BA20" s="89" t="s">
        <v>92</v>
      </c>
      <c r="BB20" s="89" t="s">
        <v>70</v>
      </c>
      <c r="BC20" s="1"/>
      <c r="BD20" s="1"/>
      <c r="BE20" s="1"/>
      <c r="BF20" s="89" t="s">
        <v>42</v>
      </c>
      <c r="BG20" s="89" t="s">
        <v>71</v>
      </c>
      <c r="BH20" s="89" t="s">
        <v>70</v>
      </c>
      <c r="BI20" s="1"/>
      <c r="BJ20" s="1"/>
      <c r="BK20" s="1"/>
      <c r="BL20" s="89" t="s">
        <v>42</v>
      </c>
      <c r="BM20" s="89" t="s">
        <v>105</v>
      </c>
      <c r="BN20" s="122" t="s">
        <v>76</v>
      </c>
      <c r="BO20" s="89" t="s">
        <v>42</v>
      </c>
      <c r="BP20" s="89" t="s">
        <v>108</v>
      </c>
      <c r="BQ20" s="89" t="s">
        <v>99</v>
      </c>
      <c r="BR20" s="89" t="s">
        <v>42</v>
      </c>
      <c r="BS20" s="89">
        <v>26</v>
      </c>
      <c r="BT20" s="89" t="s">
        <v>109</v>
      </c>
      <c r="BU20" s="89" t="s">
        <v>42</v>
      </c>
      <c r="BV20" s="89" t="s">
        <v>77</v>
      </c>
      <c r="BW20" s="89" t="s">
        <v>87</v>
      </c>
      <c r="BX20" s="89" t="s">
        <v>42</v>
      </c>
      <c r="BY20" s="89" t="s">
        <v>411</v>
      </c>
      <c r="BZ20" s="89" t="s">
        <v>42</v>
      </c>
      <c r="CA20" s="1"/>
      <c r="CB20" s="1"/>
      <c r="CC20" s="1"/>
    </row>
    <row r="21" spans="1:81" s="3" customFormat="1" ht="12.75">
      <c r="A21" s="90">
        <v>18</v>
      </c>
      <c r="B21" s="90" t="s">
        <v>387</v>
      </c>
      <c r="C21" s="90" t="s">
        <v>460</v>
      </c>
      <c r="D21" s="89" t="s">
        <v>389</v>
      </c>
      <c r="E21" s="90" t="s">
        <v>289</v>
      </c>
      <c r="F21" s="64">
        <f t="shared" si="3"/>
        <v>93</v>
      </c>
      <c r="G21" s="2"/>
      <c r="H21" s="33">
        <f>K21</f>
        <v>93</v>
      </c>
      <c r="I21" s="5"/>
      <c r="J21" s="35">
        <f t="shared" si="0"/>
        <v>14</v>
      </c>
      <c r="K21" s="26">
        <f t="shared" si="1"/>
        <v>93</v>
      </c>
      <c r="L21" s="26"/>
      <c r="M21" s="66"/>
      <c r="N21" s="66"/>
      <c r="O21" s="65" t="str">
        <f t="shared" si="2"/>
        <v> 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89" t="s">
        <v>42</v>
      </c>
      <c r="AC21" s="89" t="s">
        <v>391</v>
      </c>
      <c r="AD21" s="89" t="s">
        <v>42</v>
      </c>
      <c r="AE21" s="89" t="s">
        <v>42</v>
      </c>
      <c r="AF21" s="89" t="s">
        <v>65</v>
      </c>
      <c r="AG21" s="122" t="s">
        <v>74</v>
      </c>
      <c r="AH21" s="1"/>
      <c r="AI21" s="1"/>
      <c r="AJ21" s="1"/>
      <c r="AK21" s="89" t="s">
        <v>42</v>
      </c>
      <c r="AL21" s="89" t="s">
        <v>91</v>
      </c>
      <c r="AM21" s="89" t="s">
        <v>72</v>
      </c>
      <c r="AN21" s="89" t="s">
        <v>42</v>
      </c>
      <c r="AO21" s="89" t="s">
        <v>71</v>
      </c>
      <c r="AP21" s="89" t="s">
        <v>82</v>
      </c>
      <c r="AQ21" s="89" t="s">
        <v>42</v>
      </c>
      <c r="AR21" s="89" t="s">
        <v>68</v>
      </c>
      <c r="AS21" s="89" t="s">
        <v>67</v>
      </c>
      <c r="AT21" s="89" t="s">
        <v>42</v>
      </c>
      <c r="AU21" s="89" t="s">
        <v>91</v>
      </c>
      <c r="AV21" s="89" t="s">
        <v>74</v>
      </c>
      <c r="AW21" s="1"/>
      <c r="AX21" s="1"/>
      <c r="AY21" s="1"/>
      <c r="AZ21" s="89" t="s">
        <v>42</v>
      </c>
      <c r="BA21" s="89" t="s">
        <v>71</v>
      </c>
      <c r="BB21" s="89" t="s">
        <v>82</v>
      </c>
      <c r="BC21" s="89" t="s">
        <v>42</v>
      </c>
      <c r="BD21" s="89" t="s">
        <v>113</v>
      </c>
      <c r="BE21" s="89" t="s">
        <v>103</v>
      </c>
      <c r="BF21" s="1"/>
      <c r="BG21" s="1"/>
      <c r="BH21" s="1"/>
      <c r="BI21" s="89" t="s">
        <v>42</v>
      </c>
      <c r="BJ21" s="89" t="s">
        <v>113</v>
      </c>
      <c r="BK21" s="89" t="s">
        <v>72</v>
      </c>
      <c r="BL21" s="1"/>
      <c r="BM21" s="1"/>
      <c r="BN21" s="1"/>
      <c r="BO21" s="89" t="s">
        <v>42</v>
      </c>
      <c r="BP21" s="89" t="s">
        <v>104</v>
      </c>
      <c r="BQ21" s="89" t="s">
        <v>86</v>
      </c>
      <c r="BR21" s="89" t="s">
        <v>42</v>
      </c>
      <c r="BS21" s="89">
        <v>37</v>
      </c>
      <c r="BT21" s="89" t="s">
        <v>67</v>
      </c>
      <c r="BU21" s="89" t="s">
        <v>42</v>
      </c>
      <c r="BV21" s="89" t="s">
        <v>105</v>
      </c>
      <c r="BW21" s="89" t="s">
        <v>76</v>
      </c>
      <c r="BX21" s="89" t="s">
        <v>42</v>
      </c>
      <c r="BY21" s="89" t="s">
        <v>312</v>
      </c>
      <c r="BZ21" s="89" t="s">
        <v>64</v>
      </c>
      <c r="CA21" s="89" t="s">
        <v>42</v>
      </c>
      <c r="CB21" s="89" t="s">
        <v>208</v>
      </c>
      <c r="CC21" s="89" t="s">
        <v>53</v>
      </c>
    </row>
    <row r="22" spans="1:81" s="3" customFormat="1" ht="12.75">
      <c r="A22" s="90">
        <v>19</v>
      </c>
      <c r="B22" s="90" t="s">
        <v>387</v>
      </c>
      <c r="C22" s="90" t="s">
        <v>464</v>
      </c>
      <c r="D22" s="89" t="s">
        <v>389</v>
      </c>
      <c r="E22" s="90" t="s">
        <v>262</v>
      </c>
      <c r="F22" s="64">
        <f t="shared" si="3"/>
        <v>81</v>
      </c>
      <c r="G22" s="2"/>
      <c r="H22" s="33">
        <f>K22</f>
        <v>81</v>
      </c>
      <c r="I22" s="5"/>
      <c r="J22" s="35">
        <f t="shared" si="0"/>
        <v>13</v>
      </c>
      <c r="K22" s="26">
        <f t="shared" si="1"/>
        <v>81</v>
      </c>
      <c r="L22" s="26"/>
      <c r="M22" s="66"/>
      <c r="N22" s="66"/>
      <c r="O22" s="65" t="str">
        <f t="shared" si="2"/>
        <v> </v>
      </c>
      <c r="P22" s="89" t="s">
        <v>42</v>
      </c>
      <c r="Q22" s="89" t="s">
        <v>81</v>
      </c>
      <c r="R22" s="89" t="s">
        <v>87</v>
      </c>
      <c r="S22" s="1"/>
      <c r="T22" s="1"/>
      <c r="U22" s="1"/>
      <c r="V22" s="1"/>
      <c r="W22" s="1"/>
      <c r="X22" s="1"/>
      <c r="Y22" s="89" t="s">
        <v>42</v>
      </c>
      <c r="Z22" s="89" t="s">
        <v>276</v>
      </c>
      <c r="AA22" s="89" t="s">
        <v>72</v>
      </c>
      <c r="AB22" s="89" t="s">
        <v>42</v>
      </c>
      <c r="AC22" s="89" t="s">
        <v>392</v>
      </c>
      <c r="AD22" s="89" t="s">
        <v>74</v>
      </c>
      <c r="AE22" s="1"/>
      <c r="AF22" s="1"/>
      <c r="AG22" s="1"/>
      <c r="AH22" s="89" t="s">
        <v>42</v>
      </c>
      <c r="AI22" s="89" t="s">
        <v>272</v>
      </c>
      <c r="AJ22" s="89">
        <v>10</v>
      </c>
      <c r="AK22" s="1"/>
      <c r="AL22" s="1"/>
      <c r="AM22" s="1"/>
      <c r="AN22" s="89" t="s">
        <v>42</v>
      </c>
      <c r="AO22" s="89" t="s">
        <v>92</v>
      </c>
      <c r="AP22" s="89" t="s">
        <v>70</v>
      </c>
      <c r="AQ22" s="89" t="s">
        <v>42</v>
      </c>
      <c r="AR22" s="89" t="s">
        <v>83</v>
      </c>
      <c r="AS22" s="89" t="s">
        <v>82</v>
      </c>
      <c r="AT22" s="1"/>
      <c r="AU22" s="1"/>
      <c r="AV22" s="1"/>
      <c r="AW22" s="89" t="s">
        <v>42</v>
      </c>
      <c r="AX22" s="89" t="s">
        <v>99</v>
      </c>
      <c r="AY22" s="89" t="s">
        <v>108</v>
      </c>
      <c r="AZ22" s="89" t="s">
        <v>42</v>
      </c>
      <c r="BA22" s="89" t="s">
        <v>91</v>
      </c>
      <c r="BB22" s="89" t="s">
        <v>67</v>
      </c>
      <c r="BC22" s="89" t="s">
        <v>42</v>
      </c>
      <c r="BD22" s="89" t="s">
        <v>411</v>
      </c>
      <c r="BE22" s="89" t="s">
        <v>70</v>
      </c>
      <c r="BF22" s="89" t="s">
        <v>42</v>
      </c>
      <c r="BG22" s="89" t="s">
        <v>69</v>
      </c>
      <c r="BH22" s="89" t="s">
        <v>72</v>
      </c>
      <c r="BI22" s="89" t="s">
        <v>42</v>
      </c>
      <c r="BJ22" s="89" t="s">
        <v>276</v>
      </c>
      <c r="BK22" s="89" t="s">
        <v>42</v>
      </c>
      <c r="BL22" s="89" t="s">
        <v>42</v>
      </c>
      <c r="BM22" s="89" t="s">
        <v>77</v>
      </c>
      <c r="BN22" s="122" t="s">
        <v>87</v>
      </c>
      <c r="BO22" s="1"/>
      <c r="BP22" s="1"/>
      <c r="BQ22" s="1"/>
      <c r="BR22" s="1"/>
      <c r="BS22" s="1"/>
      <c r="BT22" s="1"/>
      <c r="BU22" s="1"/>
      <c r="BV22" s="1"/>
      <c r="BW22" s="1"/>
      <c r="BX22" s="89" t="s">
        <v>42</v>
      </c>
      <c r="BY22" s="89" t="s">
        <v>402</v>
      </c>
      <c r="BZ22" s="89" t="s">
        <v>53</v>
      </c>
      <c r="CA22" s="1"/>
      <c r="CB22" s="1"/>
      <c r="CC22" s="1"/>
    </row>
    <row r="23" spans="1:81" s="3" customFormat="1" ht="12.75">
      <c r="A23" s="90">
        <v>20</v>
      </c>
      <c r="B23" s="90" t="s">
        <v>387</v>
      </c>
      <c r="C23" s="90" t="s">
        <v>473</v>
      </c>
      <c r="D23" s="89" t="s">
        <v>405</v>
      </c>
      <c r="E23" s="90" t="s">
        <v>215</v>
      </c>
      <c r="F23" s="64">
        <f t="shared" si="3"/>
        <v>65</v>
      </c>
      <c r="G23" s="2"/>
      <c r="H23" s="33">
        <f>K23</f>
        <v>65</v>
      </c>
      <c r="I23" s="5"/>
      <c r="J23" s="35">
        <f t="shared" si="0"/>
        <v>13</v>
      </c>
      <c r="K23" s="26">
        <f t="shared" si="1"/>
        <v>65</v>
      </c>
      <c r="L23" s="26"/>
      <c r="M23" s="66"/>
      <c r="N23" s="66"/>
      <c r="O23" s="65" t="str">
        <f t="shared" si="2"/>
        <v> </v>
      </c>
      <c r="P23" s="89" t="s">
        <v>42</v>
      </c>
      <c r="Q23" s="89" t="s">
        <v>291</v>
      </c>
      <c r="R23" s="89" t="s">
        <v>72</v>
      </c>
      <c r="S23" s="89" t="s">
        <v>42</v>
      </c>
      <c r="T23" s="89" t="s">
        <v>414</v>
      </c>
      <c r="U23" s="89" t="s">
        <v>64</v>
      </c>
      <c r="V23" s="89" t="s">
        <v>42</v>
      </c>
      <c r="W23" s="89" t="s">
        <v>73</v>
      </c>
      <c r="X23" s="89" t="s">
        <v>70</v>
      </c>
      <c r="Y23" s="89" t="s">
        <v>42</v>
      </c>
      <c r="Z23" s="89" t="s">
        <v>283</v>
      </c>
      <c r="AA23" s="89" t="s">
        <v>53</v>
      </c>
      <c r="AB23" s="1"/>
      <c r="AC23" s="1"/>
      <c r="AD23" s="1"/>
      <c r="AE23" s="89" t="s">
        <v>42</v>
      </c>
      <c r="AF23" s="89" t="s">
        <v>66</v>
      </c>
      <c r="AG23" s="122" t="s">
        <v>72</v>
      </c>
      <c r="AH23" s="89" t="s">
        <v>42</v>
      </c>
      <c r="AI23" s="89" t="s">
        <v>283</v>
      </c>
      <c r="AJ23" s="89">
        <v>9</v>
      </c>
      <c r="AK23" s="1"/>
      <c r="AL23" s="1"/>
      <c r="AM23" s="1"/>
      <c r="AN23" s="1"/>
      <c r="AO23" s="1"/>
      <c r="AP23" s="1"/>
      <c r="AQ23" s="89" t="s">
        <v>42</v>
      </c>
      <c r="AR23" s="89" t="s">
        <v>71</v>
      </c>
      <c r="AS23" s="89" t="s">
        <v>70</v>
      </c>
      <c r="AT23" s="89" t="s">
        <v>42</v>
      </c>
      <c r="AU23" s="89" t="s">
        <v>113</v>
      </c>
      <c r="AV23" s="89" t="s">
        <v>53</v>
      </c>
      <c r="AW23" s="1"/>
      <c r="AX23" s="1"/>
      <c r="AY23" s="1"/>
      <c r="AZ23" s="89" t="s">
        <v>42</v>
      </c>
      <c r="BA23" s="89" t="s">
        <v>73</v>
      </c>
      <c r="BB23" s="89" t="s">
        <v>53</v>
      </c>
      <c r="BC23" s="1"/>
      <c r="BD23" s="1"/>
      <c r="BE23" s="1"/>
      <c r="BF23" s="89" t="s">
        <v>42</v>
      </c>
      <c r="BG23" s="89" t="s">
        <v>68</v>
      </c>
      <c r="BH23" s="89" t="s">
        <v>67</v>
      </c>
      <c r="BI23" s="1"/>
      <c r="BJ23" s="1"/>
      <c r="BK23" s="1"/>
      <c r="BL23" s="89" t="s">
        <v>42</v>
      </c>
      <c r="BM23" s="89" t="s">
        <v>104</v>
      </c>
      <c r="BN23" s="122" t="s">
        <v>86</v>
      </c>
      <c r="BO23" s="1"/>
      <c r="BP23" s="1"/>
      <c r="BQ23" s="1"/>
      <c r="BR23" s="89" t="s">
        <v>42</v>
      </c>
      <c r="BS23" s="89">
        <v>38</v>
      </c>
      <c r="BT23" s="89" t="s">
        <v>64</v>
      </c>
      <c r="BU23" s="89" t="s">
        <v>42</v>
      </c>
      <c r="BV23" s="89" t="s">
        <v>83</v>
      </c>
      <c r="BW23" s="89" t="s">
        <v>82</v>
      </c>
      <c r="BX23" s="1"/>
      <c r="BY23" s="1"/>
      <c r="BZ23" s="1"/>
      <c r="CA23" s="1"/>
      <c r="CB23" s="1"/>
      <c r="CC23" s="1"/>
    </row>
    <row r="24" spans="1:81" s="3" customFormat="1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</row>
    <row r="25" spans="1:81" s="3" customFormat="1" ht="12.75">
      <c r="A25" s="90">
        <v>21</v>
      </c>
      <c r="B25" s="90" t="s">
        <v>387</v>
      </c>
      <c r="C25" s="90" t="s">
        <v>408</v>
      </c>
      <c r="D25" s="89" t="s">
        <v>405</v>
      </c>
      <c r="E25" s="90" t="s">
        <v>215</v>
      </c>
      <c r="F25" s="64">
        <f>N25+M25+L25+H25</f>
        <v>402</v>
      </c>
      <c r="G25" s="2"/>
      <c r="H25" s="33">
        <f>K25</f>
        <v>392</v>
      </c>
      <c r="I25" s="5"/>
      <c r="J25" s="35">
        <f aca="true" t="shared" si="4" ref="J25:J56">P25+S25+V25+Y25+AB25+AE25+AH25+AK25+AN25+AQ25+AT25+AW25+AZ25+BC25+BF25+BI25+BL25+BO25+BR25+BU25+BX25+CA25</f>
        <v>14</v>
      </c>
      <c r="K25" s="26">
        <f aca="true" t="shared" si="5" ref="K25:K56">R25+U25+X25+AA25+AD25+AG25+AJ25+AM25+AP25+AS25+AV25+AY25+BB25+BE25+BH25+BK25+BN25+BQ25+BT25+BW25+BZ25+CC25</f>
        <v>392</v>
      </c>
      <c r="L25" s="26"/>
      <c r="M25" s="66">
        <v>10</v>
      </c>
      <c r="N25" s="66"/>
      <c r="O25" s="65" t="str">
        <f aca="true" t="shared" si="6" ref="O25:O56">IF(COUNTIF(assolute,C25)&gt;1,"x"," ")</f>
        <v> </v>
      </c>
      <c r="P25" s="89" t="s">
        <v>42</v>
      </c>
      <c r="Q25" s="89" t="s">
        <v>101</v>
      </c>
      <c r="R25" s="89" t="s">
        <v>91</v>
      </c>
      <c r="S25" s="89" t="s">
        <v>42</v>
      </c>
      <c r="T25" s="89" t="s">
        <v>76</v>
      </c>
      <c r="U25" s="89" t="s">
        <v>269</v>
      </c>
      <c r="V25" s="89" t="s">
        <v>42</v>
      </c>
      <c r="W25" s="89" t="s">
        <v>87</v>
      </c>
      <c r="X25" s="89" t="s">
        <v>71</v>
      </c>
      <c r="Y25" s="89" t="s">
        <v>42</v>
      </c>
      <c r="Z25" s="89" t="s">
        <v>87</v>
      </c>
      <c r="AA25" s="89" t="s">
        <v>92</v>
      </c>
      <c r="AB25" s="89" t="s">
        <v>42</v>
      </c>
      <c r="AC25" s="89" t="s">
        <v>103</v>
      </c>
      <c r="AD25" s="89" t="s">
        <v>312</v>
      </c>
      <c r="AE25" s="1"/>
      <c r="AF25" s="1"/>
      <c r="AG25" s="125"/>
      <c r="AH25" s="89" t="s">
        <v>42</v>
      </c>
      <c r="AI25" s="89" t="s">
        <v>86</v>
      </c>
      <c r="AJ25" s="89">
        <v>37</v>
      </c>
      <c r="AK25" s="89" t="s">
        <v>42</v>
      </c>
      <c r="AL25" s="89" t="s">
        <v>87</v>
      </c>
      <c r="AM25" s="89" t="s">
        <v>68</v>
      </c>
      <c r="AN25" s="89" t="s">
        <v>42</v>
      </c>
      <c r="AO25" s="89" t="s">
        <v>86</v>
      </c>
      <c r="AP25" s="89" t="s">
        <v>75</v>
      </c>
      <c r="AQ25" s="89" t="s">
        <v>42</v>
      </c>
      <c r="AR25" s="89" t="s">
        <v>76</v>
      </c>
      <c r="AS25" s="89" t="s">
        <v>105</v>
      </c>
      <c r="AT25" s="89" t="s">
        <v>42</v>
      </c>
      <c r="AU25" s="89" t="s">
        <v>86</v>
      </c>
      <c r="AV25" s="89" t="s">
        <v>68</v>
      </c>
      <c r="AW25" s="89" t="s">
        <v>42</v>
      </c>
      <c r="AX25" s="89" t="s">
        <v>82</v>
      </c>
      <c r="AY25" s="89" t="s">
        <v>83</v>
      </c>
      <c r="AZ25" s="89" t="s">
        <v>42</v>
      </c>
      <c r="BA25" s="89" t="s">
        <v>81</v>
      </c>
      <c r="BB25" s="89" t="s">
        <v>72</v>
      </c>
      <c r="BC25" s="89" t="s">
        <v>42</v>
      </c>
      <c r="BD25" s="89" t="s">
        <v>87</v>
      </c>
      <c r="BE25" s="89" t="s">
        <v>272</v>
      </c>
      <c r="BF25" s="89" t="s">
        <v>42</v>
      </c>
      <c r="BG25" s="89" t="s">
        <v>86</v>
      </c>
      <c r="BH25" s="89" t="s">
        <v>104</v>
      </c>
      <c r="BI25" s="1"/>
      <c r="BJ25" s="1"/>
      <c r="BK25" s="1"/>
      <c r="BL25" s="1"/>
      <c r="BM25" s="1"/>
      <c r="BN25" s="12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s="105" customFormat="1" ht="12.75">
      <c r="A26" s="90">
        <v>22</v>
      </c>
      <c r="B26" s="90" t="s">
        <v>387</v>
      </c>
      <c r="C26" s="90" t="s">
        <v>413</v>
      </c>
      <c r="D26" s="89" t="s">
        <v>389</v>
      </c>
      <c r="E26" s="1" t="s">
        <v>136</v>
      </c>
      <c r="F26" s="64">
        <f>N26+M26+L26+H26</f>
        <v>340</v>
      </c>
      <c r="G26" s="2"/>
      <c r="H26" s="33">
        <f>K26</f>
        <v>340</v>
      </c>
      <c r="I26" s="5"/>
      <c r="J26" s="35">
        <f t="shared" si="4"/>
        <v>10</v>
      </c>
      <c r="K26" s="26">
        <f t="shared" si="5"/>
        <v>340</v>
      </c>
      <c r="L26" s="26"/>
      <c r="M26" s="66"/>
      <c r="N26" s="66"/>
      <c r="O26" s="65" t="str">
        <f t="shared" si="6"/>
        <v> </v>
      </c>
      <c r="P26" s="89" t="s">
        <v>42</v>
      </c>
      <c r="Q26" s="89" t="s">
        <v>67</v>
      </c>
      <c r="R26" s="89" t="s">
        <v>113</v>
      </c>
      <c r="S26" s="1"/>
      <c r="T26" s="1"/>
      <c r="U26" s="1"/>
      <c r="V26" s="89" t="s">
        <v>42</v>
      </c>
      <c r="W26" s="89" t="s">
        <v>72</v>
      </c>
      <c r="X26" s="89" t="s">
        <v>92</v>
      </c>
      <c r="Y26" s="89" t="s">
        <v>42</v>
      </c>
      <c r="Z26" s="89" t="s">
        <v>72</v>
      </c>
      <c r="AA26" s="89" t="s">
        <v>276</v>
      </c>
      <c r="AB26" s="89" t="s">
        <v>42</v>
      </c>
      <c r="AC26" s="89" t="s">
        <v>67</v>
      </c>
      <c r="AD26" s="89" t="s">
        <v>414</v>
      </c>
      <c r="AE26" s="1"/>
      <c r="AF26" s="1"/>
      <c r="AG26" s="125"/>
      <c r="AH26" s="1"/>
      <c r="AI26" s="1"/>
      <c r="AJ26" s="1"/>
      <c r="AK26" s="89" t="s">
        <v>42</v>
      </c>
      <c r="AL26" s="89" t="s">
        <v>64</v>
      </c>
      <c r="AM26" s="89" t="s">
        <v>66</v>
      </c>
      <c r="AN26" s="89" t="s">
        <v>42</v>
      </c>
      <c r="AO26" s="89" t="s">
        <v>67</v>
      </c>
      <c r="AP26" s="89" t="s">
        <v>91</v>
      </c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25"/>
      <c r="BO26" s="89" t="s">
        <v>42</v>
      </c>
      <c r="BP26" s="89" t="s">
        <v>72</v>
      </c>
      <c r="BQ26" s="89" t="s">
        <v>69</v>
      </c>
      <c r="BR26" s="1"/>
      <c r="BS26" s="1"/>
      <c r="BT26" s="1"/>
      <c r="BU26" s="89" t="s">
        <v>42</v>
      </c>
      <c r="BV26" s="89" t="s">
        <v>70</v>
      </c>
      <c r="BW26" s="89" t="s">
        <v>71</v>
      </c>
      <c r="BX26" s="89" t="s">
        <v>42</v>
      </c>
      <c r="BY26" s="89" t="s">
        <v>72</v>
      </c>
      <c r="BZ26" s="89" t="s">
        <v>312</v>
      </c>
      <c r="CA26" s="89" t="s">
        <v>42</v>
      </c>
      <c r="CB26" s="89" t="s">
        <v>64</v>
      </c>
      <c r="CC26" s="89" t="s">
        <v>118</v>
      </c>
    </row>
    <row r="27" spans="1:81" s="105" customFormat="1" ht="12.75">
      <c r="A27" s="90">
        <v>23</v>
      </c>
      <c r="B27" s="90" t="s">
        <v>387</v>
      </c>
      <c r="C27" s="90" t="s">
        <v>417</v>
      </c>
      <c r="D27" s="89" t="s">
        <v>400</v>
      </c>
      <c r="E27" s="90" t="s">
        <v>90</v>
      </c>
      <c r="F27" s="64">
        <f>N27+M27+L27+H27</f>
        <v>275</v>
      </c>
      <c r="G27" s="2"/>
      <c r="H27" s="33">
        <f>K27</f>
        <v>275</v>
      </c>
      <c r="I27" s="5"/>
      <c r="J27" s="35">
        <f t="shared" si="4"/>
        <v>11</v>
      </c>
      <c r="K27" s="26">
        <f t="shared" si="5"/>
        <v>275</v>
      </c>
      <c r="L27" s="26"/>
      <c r="M27" s="66"/>
      <c r="N27" s="66"/>
      <c r="O27" s="65" t="str">
        <f t="shared" si="6"/>
        <v> </v>
      </c>
      <c r="P27" s="89" t="s">
        <v>42</v>
      </c>
      <c r="Q27" s="89" t="s">
        <v>110</v>
      </c>
      <c r="R27" s="89" t="s">
        <v>69</v>
      </c>
      <c r="S27" s="89" t="s">
        <v>42</v>
      </c>
      <c r="T27" s="89" t="s">
        <v>100</v>
      </c>
      <c r="U27" s="89" t="s">
        <v>113</v>
      </c>
      <c r="V27" s="89" t="s">
        <v>42</v>
      </c>
      <c r="W27" s="89" t="s">
        <v>103</v>
      </c>
      <c r="X27" s="89" t="s">
        <v>75</v>
      </c>
      <c r="Y27" s="89" t="s">
        <v>42</v>
      </c>
      <c r="Z27" s="89" t="s">
        <v>100</v>
      </c>
      <c r="AA27" s="89" t="s">
        <v>75</v>
      </c>
      <c r="AB27" s="89" t="s">
        <v>42</v>
      </c>
      <c r="AC27" s="89" t="s">
        <v>104</v>
      </c>
      <c r="AD27" s="89" t="s">
        <v>113</v>
      </c>
      <c r="AE27" s="1"/>
      <c r="AF27" s="1"/>
      <c r="AG27" s="125"/>
      <c r="AH27" s="1"/>
      <c r="AI27" s="1"/>
      <c r="AJ27" s="1"/>
      <c r="AK27" s="1"/>
      <c r="AL27" s="1"/>
      <c r="AM27" s="1"/>
      <c r="AN27" s="89" t="s">
        <v>42</v>
      </c>
      <c r="AO27" s="89" t="s">
        <v>100</v>
      </c>
      <c r="AP27" s="89" t="s">
        <v>100</v>
      </c>
      <c r="AQ27" s="89" t="s">
        <v>42</v>
      </c>
      <c r="AR27" s="89" t="s">
        <v>104</v>
      </c>
      <c r="AS27" s="89" t="s">
        <v>86</v>
      </c>
      <c r="AT27" s="1"/>
      <c r="AU27" s="1"/>
      <c r="AV27" s="1"/>
      <c r="AW27" s="1"/>
      <c r="AX27" s="1"/>
      <c r="AY27" s="1"/>
      <c r="AZ27" s="1"/>
      <c r="BA27" s="1"/>
      <c r="BB27" s="1"/>
      <c r="BC27" s="89" t="s">
        <v>42</v>
      </c>
      <c r="BD27" s="89" t="s">
        <v>77</v>
      </c>
      <c r="BE27" s="89" t="s">
        <v>65</v>
      </c>
      <c r="BF27" s="1"/>
      <c r="BG27" s="1"/>
      <c r="BH27" s="1"/>
      <c r="BI27" s="89" t="s">
        <v>42</v>
      </c>
      <c r="BJ27" s="89" t="s">
        <v>108</v>
      </c>
      <c r="BK27" s="89" t="s">
        <v>75</v>
      </c>
      <c r="BL27" s="1"/>
      <c r="BM27" s="1"/>
      <c r="BN27" s="125"/>
      <c r="BO27" s="89" t="s">
        <v>42</v>
      </c>
      <c r="BP27" s="89" t="s">
        <v>76</v>
      </c>
      <c r="BQ27" s="89" t="s">
        <v>105</v>
      </c>
      <c r="BR27" s="1"/>
      <c r="BS27" s="1"/>
      <c r="BT27" s="1"/>
      <c r="BU27" s="1"/>
      <c r="BV27" s="1"/>
      <c r="BW27" s="1"/>
      <c r="BX27" s="89" t="s">
        <v>42</v>
      </c>
      <c r="BY27" s="89" t="s">
        <v>99</v>
      </c>
      <c r="BZ27" s="89" t="s">
        <v>66</v>
      </c>
      <c r="CA27" s="1"/>
      <c r="CB27" s="1"/>
      <c r="CC27" s="1"/>
    </row>
    <row r="28" spans="1:81" s="105" customFormat="1" ht="12.75">
      <c r="A28" s="90">
        <v>24</v>
      </c>
      <c r="B28" s="90" t="s">
        <v>387</v>
      </c>
      <c r="C28" s="90" t="s">
        <v>418</v>
      </c>
      <c r="D28" s="89" t="s">
        <v>405</v>
      </c>
      <c r="E28" s="90" t="s">
        <v>268</v>
      </c>
      <c r="F28" s="64">
        <f>N28+M28+L28+H28</f>
        <v>257</v>
      </c>
      <c r="G28" s="2"/>
      <c r="H28" s="33">
        <f>K28</f>
        <v>257</v>
      </c>
      <c r="I28" s="5"/>
      <c r="J28" s="35">
        <f t="shared" si="4"/>
        <v>10</v>
      </c>
      <c r="K28" s="26">
        <f t="shared" si="5"/>
        <v>257</v>
      </c>
      <c r="L28" s="26"/>
      <c r="M28" s="66"/>
      <c r="N28" s="66"/>
      <c r="O28" s="65" t="str">
        <f t="shared" si="6"/>
        <v> </v>
      </c>
      <c r="P28" s="89" t="s">
        <v>42</v>
      </c>
      <c r="Q28" s="89" t="s">
        <v>104</v>
      </c>
      <c r="R28" s="89" t="s">
        <v>77</v>
      </c>
      <c r="S28" s="1"/>
      <c r="T28" s="1"/>
      <c r="U28" s="1"/>
      <c r="V28" s="1"/>
      <c r="W28" s="1"/>
      <c r="X28" s="125"/>
      <c r="Y28" s="89" t="s">
        <v>42</v>
      </c>
      <c r="Z28" s="89" t="s">
        <v>109</v>
      </c>
      <c r="AA28" s="89" t="s">
        <v>68</v>
      </c>
      <c r="AB28" s="1"/>
      <c r="AC28" s="1"/>
      <c r="AD28" s="1"/>
      <c r="AE28" s="1"/>
      <c r="AF28" s="1"/>
      <c r="AG28" s="1"/>
      <c r="AH28" s="89" t="s">
        <v>42</v>
      </c>
      <c r="AI28" s="89" t="s">
        <v>102</v>
      </c>
      <c r="AJ28" s="89">
        <v>29</v>
      </c>
      <c r="AK28" s="89" t="s">
        <v>42</v>
      </c>
      <c r="AL28" s="89" t="s">
        <v>103</v>
      </c>
      <c r="AM28" s="89" t="s">
        <v>105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89" t="s">
        <v>42</v>
      </c>
      <c r="BD28" s="89" t="s">
        <v>103</v>
      </c>
      <c r="BE28" s="89" t="s">
        <v>113</v>
      </c>
      <c r="BF28" s="89" t="s">
        <v>42</v>
      </c>
      <c r="BG28" s="89" t="s">
        <v>87</v>
      </c>
      <c r="BH28" s="89" t="s">
        <v>77</v>
      </c>
      <c r="BI28" s="89" t="s">
        <v>42</v>
      </c>
      <c r="BJ28" s="89" t="s">
        <v>86</v>
      </c>
      <c r="BK28" s="89" t="s">
        <v>69</v>
      </c>
      <c r="BL28" s="89" t="s">
        <v>42</v>
      </c>
      <c r="BM28" s="89" t="s">
        <v>86</v>
      </c>
      <c r="BN28" s="122" t="s">
        <v>104</v>
      </c>
      <c r="BO28" s="1"/>
      <c r="BP28" s="1"/>
      <c r="BQ28" s="1"/>
      <c r="BR28" s="89" t="s">
        <v>42</v>
      </c>
      <c r="BS28" s="89">
        <v>14</v>
      </c>
      <c r="BT28" s="89" t="s">
        <v>66</v>
      </c>
      <c r="BU28" s="1"/>
      <c r="BV28" s="1"/>
      <c r="BW28" s="125"/>
      <c r="BX28" s="89" t="s">
        <v>42</v>
      </c>
      <c r="BY28" s="89" t="s">
        <v>109</v>
      </c>
      <c r="BZ28" s="89" t="s">
        <v>71</v>
      </c>
      <c r="CA28" s="1"/>
      <c r="CB28" s="1"/>
      <c r="CC28" s="1"/>
    </row>
    <row r="29" spans="1:81" s="105" customFormat="1" ht="12.75">
      <c r="A29" s="90">
        <v>25</v>
      </c>
      <c r="B29" s="90" t="s">
        <v>387</v>
      </c>
      <c r="C29" s="90" t="s">
        <v>419</v>
      </c>
      <c r="D29" s="89" t="s">
        <v>389</v>
      </c>
      <c r="E29" s="90" t="s">
        <v>115</v>
      </c>
      <c r="F29" s="64">
        <f aca="true" t="shared" si="7" ref="F29:F40">K29+L29+M29+N29</f>
        <v>256</v>
      </c>
      <c r="G29" s="2"/>
      <c r="H29" s="33"/>
      <c r="I29" s="5"/>
      <c r="J29" s="35">
        <f t="shared" si="4"/>
        <v>7</v>
      </c>
      <c r="K29" s="26">
        <f t="shared" si="5"/>
        <v>256</v>
      </c>
      <c r="L29" s="26"/>
      <c r="M29" s="66"/>
      <c r="N29" s="66"/>
      <c r="O29" s="65" t="str">
        <f t="shared" si="6"/>
        <v> </v>
      </c>
      <c r="P29" s="1"/>
      <c r="Q29" s="1"/>
      <c r="R29" s="1"/>
      <c r="S29" s="89" t="s">
        <v>42</v>
      </c>
      <c r="T29" s="89" t="s">
        <v>64</v>
      </c>
      <c r="U29" s="89" t="s">
        <v>414</v>
      </c>
      <c r="V29" s="1"/>
      <c r="W29" s="1"/>
      <c r="X29" s="1"/>
      <c r="Y29" s="1"/>
      <c r="Z29" s="1"/>
      <c r="AA29" s="1"/>
      <c r="AB29" s="89" t="s">
        <v>42</v>
      </c>
      <c r="AC29" s="89" t="s">
        <v>82</v>
      </c>
      <c r="AD29" s="89" t="s">
        <v>398</v>
      </c>
      <c r="AE29" s="1"/>
      <c r="AF29" s="1"/>
      <c r="AG29" s="1"/>
      <c r="AH29" s="1"/>
      <c r="AI29" s="1"/>
      <c r="AJ29" s="1"/>
      <c r="AK29" s="89" t="s">
        <v>42</v>
      </c>
      <c r="AL29" s="89" t="s">
        <v>72</v>
      </c>
      <c r="AM29" s="89" t="s">
        <v>91</v>
      </c>
      <c r="AN29" s="1"/>
      <c r="AO29" s="1"/>
      <c r="AP29" s="1"/>
      <c r="AQ29" s="1"/>
      <c r="AR29" s="1"/>
      <c r="AS29" s="1"/>
      <c r="AT29" s="89" t="s">
        <v>42</v>
      </c>
      <c r="AU29" s="89" t="s">
        <v>74</v>
      </c>
      <c r="AV29" s="89" t="s">
        <v>91</v>
      </c>
      <c r="AW29" s="89" t="s">
        <v>42</v>
      </c>
      <c r="AX29" s="89" t="s">
        <v>64</v>
      </c>
      <c r="AY29" s="89" t="s">
        <v>65</v>
      </c>
      <c r="AZ29" s="1"/>
      <c r="BA29" s="1"/>
      <c r="BB29" s="1"/>
      <c r="BC29" s="89" t="s">
        <v>42</v>
      </c>
      <c r="BD29" s="89" t="s">
        <v>74</v>
      </c>
      <c r="BE29" s="89" t="s">
        <v>312</v>
      </c>
      <c r="BF29" s="1"/>
      <c r="BG29" s="1"/>
      <c r="BH29" s="1"/>
      <c r="BI29" s="89" t="s">
        <v>42</v>
      </c>
      <c r="BJ29" s="89" t="s">
        <v>72</v>
      </c>
      <c r="BK29" s="89" t="s">
        <v>113</v>
      </c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s="105" customFormat="1" ht="12.75">
      <c r="A30" s="90">
        <v>26</v>
      </c>
      <c r="B30" s="90" t="s">
        <v>387</v>
      </c>
      <c r="C30" s="90" t="s">
        <v>420</v>
      </c>
      <c r="D30" s="89" t="s">
        <v>394</v>
      </c>
      <c r="E30" s="90" t="s">
        <v>175</v>
      </c>
      <c r="F30" s="64">
        <f t="shared" si="7"/>
        <v>255</v>
      </c>
      <c r="G30" s="2"/>
      <c r="H30" s="33"/>
      <c r="I30" s="5"/>
      <c r="J30" s="35">
        <f t="shared" si="4"/>
        <v>9</v>
      </c>
      <c r="K30" s="26">
        <f t="shared" si="5"/>
        <v>255</v>
      </c>
      <c r="L30" s="26"/>
      <c r="M30" s="66"/>
      <c r="N30" s="66"/>
      <c r="O30" s="65" t="str">
        <f t="shared" si="6"/>
        <v> </v>
      </c>
      <c r="P30" s="89" t="s">
        <v>42</v>
      </c>
      <c r="Q30" s="89" t="s">
        <v>108</v>
      </c>
      <c r="R30" s="89" t="s">
        <v>65</v>
      </c>
      <c r="S30" s="89" t="s">
        <v>42</v>
      </c>
      <c r="T30" s="89" t="s">
        <v>108</v>
      </c>
      <c r="U30" s="89" t="s">
        <v>276</v>
      </c>
      <c r="V30" s="89" t="s">
        <v>42</v>
      </c>
      <c r="W30" s="89" t="s">
        <v>86</v>
      </c>
      <c r="X30" s="89" t="s">
        <v>68</v>
      </c>
      <c r="Y30" s="1"/>
      <c r="Z30" s="1"/>
      <c r="AA30" s="1"/>
      <c r="AB30" s="89" t="s">
        <v>42</v>
      </c>
      <c r="AC30" s="89" t="s">
        <v>77</v>
      </c>
      <c r="AD30" s="89" t="s">
        <v>81</v>
      </c>
      <c r="AE30" s="1"/>
      <c r="AF30" s="1"/>
      <c r="AG30" s="1"/>
      <c r="AH30" s="1"/>
      <c r="AI30" s="1"/>
      <c r="AJ30" s="1"/>
      <c r="AK30" s="1"/>
      <c r="AL30" s="1"/>
      <c r="AM30" s="1"/>
      <c r="AN30" s="89" t="s">
        <v>42</v>
      </c>
      <c r="AO30" s="89" t="s">
        <v>108</v>
      </c>
      <c r="AP30" s="89" t="s">
        <v>105</v>
      </c>
      <c r="AQ30" s="1"/>
      <c r="AR30" s="1"/>
      <c r="AS30" s="1"/>
      <c r="AT30" s="89" t="s">
        <v>42</v>
      </c>
      <c r="AU30" s="89" t="s">
        <v>105</v>
      </c>
      <c r="AV30" s="89" t="s">
        <v>99</v>
      </c>
      <c r="AW30" s="1"/>
      <c r="AX30" s="1"/>
      <c r="AY30" s="1"/>
      <c r="AZ30" s="1"/>
      <c r="BA30" s="1"/>
      <c r="BB30" s="1"/>
      <c r="BC30" s="89" t="s">
        <v>42</v>
      </c>
      <c r="BD30" s="89" t="s">
        <v>82</v>
      </c>
      <c r="BE30" s="89" t="s">
        <v>283</v>
      </c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89" t="s">
        <v>42</v>
      </c>
      <c r="BV30" s="89" t="s">
        <v>67</v>
      </c>
      <c r="BW30" s="89" t="s">
        <v>68</v>
      </c>
      <c r="BX30" s="89" t="s">
        <v>42</v>
      </c>
      <c r="BY30" s="89" t="s">
        <v>103</v>
      </c>
      <c r="BZ30" s="89" t="s">
        <v>81</v>
      </c>
      <c r="CA30" s="1"/>
      <c r="CB30" s="1"/>
      <c r="CC30" s="1"/>
    </row>
    <row r="31" spans="1:81" s="3" customFormat="1" ht="12.75">
      <c r="A31" s="90">
        <v>27</v>
      </c>
      <c r="B31" s="90" t="s">
        <v>387</v>
      </c>
      <c r="C31" s="90" t="s">
        <v>425</v>
      </c>
      <c r="D31" s="89" t="s">
        <v>400</v>
      </c>
      <c r="E31" s="90" t="s">
        <v>144</v>
      </c>
      <c r="F31" s="64">
        <f t="shared" si="7"/>
        <v>246</v>
      </c>
      <c r="G31" s="2"/>
      <c r="H31" s="33"/>
      <c r="I31" s="5"/>
      <c r="J31" s="35">
        <f t="shared" si="4"/>
        <v>9</v>
      </c>
      <c r="K31" s="26">
        <f t="shared" si="5"/>
        <v>246</v>
      </c>
      <c r="L31" s="26"/>
      <c r="M31" s="66"/>
      <c r="N31" s="66"/>
      <c r="O31" s="65" t="str">
        <f t="shared" si="6"/>
        <v> 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89" t="s">
        <v>42</v>
      </c>
      <c r="AF31" s="89" t="s">
        <v>101</v>
      </c>
      <c r="AG31" s="89" t="s">
        <v>105</v>
      </c>
      <c r="AH31" s="89" t="s">
        <v>42</v>
      </c>
      <c r="AI31" s="89" t="s">
        <v>87</v>
      </c>
      <c r="AJ31" s="89">
        <v>40</v>
      </c>
      <c r="AK31" s="89" t="s">
        <v>42</v>
      </c>
      <c r="AL31" s="89" t="s">
        <v>76</v>
      </c>
      <c r="AM31" s="89" t="s">
        <v>75</v>
      </c>
      <c r="AN31" s="89" t="s">
        <v>42</v>
      </c>
      <c r="AO31" s="89" t="s">
        <v>103</v>
      </c>
      <c r="AP31" s="89" t="s">
        <v>83</v>
      </c>
      <c r="AQ31" s="1"/>
      <c r="AR31" s="1"/>
      <c r="AS31" s="1"/>
      <c r="AT31" s="89" t="s">
        <v>42</v>
      </c>
      <c r="AU31" s="89" t="s">
        <v>103</v>
      </c>
      <c r="AV31" s="89" t="s">
        <v>75</v>
      </c>
      <c r="AW31" s="1"/>
      <c r="AX31" s="1"/>
      <c r="AY31" s="1"/>
      <c r="AZ31" s="89" t="s">
        <v>42</v>
      </c>
      <c r="BA31" s="89" t="s">
        <v>74</v>
      </c>
      <c r="BB31" s="89" t="s">
        <v>66</v>
      </c>
      <c r="BC31" s="1"/>
      <c r="BD31" s="1"/>
      <c r="BE31" s="1"/>
      <c r="BF31" s="1"/>
      <c r="BG31" s="1"/>
      <c r="BH31" s="1"/>
      <c r="BI31" s="1"/>
      <c r="BJ31" s="1"/>
      <c r="BK31" s="1"/>
      <c r="BL31" s="89" t="s">
        <v>42</v>
      </c>
      <c r="BM31" s="89" t="s">
        <v>82</v>
      </c>
      <c r="BN31" s="89" t="s">
        <v>83</v>
      </c>
      <c r="BO31" s="1"/>
      <c r="BP31" s="1"/>
      <c r="BQ31" s="1"/>
      <c r="BR31" s="89" t="s">
        <v>42</v>
      </c>
      <c r="BS31" s="89">
        <v>11</v>
      </c>
      <c r="BT31" s="89" t="s">
        <v>81</v>
      </c>
      <c r="BU31" s="1"/>
      <c r="BV31" s="1"/>
      <c r="BW31" s="1"/>
      <c r="BX31" s="1"/>
      <c r="BY31" s="1"/>
      <c r="BZ31" s="1"/>
      <c r="CA31" s="89" t="s">
        <v>42</v>
      </c>
      <c r="CB31" s="89" t="s">
        <v>74</v>
      </c>
      <c r="CC31" s="89" t="s">
        <v>91</v>
      </c>
    </row>
    <row r="32" spans="1:81" s="3" customFormat="1" ht="12.75">
      <c r="A32" s="90">
        <v>28</v>
      </c>
      <c r="B32" s="90" t="s">
        <v>387</v>
      </c>
      <c r="C32" s="90" t="s">
        <v>421</v>
      </c>
      <c r="D32" s="89" t="s">
        <v>405</v>
      </c>
      <c r="E32" s="90" t="s">
        <v>153</v>
      </c>
      <c r="F32" s="64">
        <f t="shared" si="7"/>
        <v>240</v>
      </c>
      <c r="G32" s="2"/>
      <c r="H32" s="33"/>
      <c r="I32" s="5"/>
      <c r="J32" s="35">
        <f t="shared" si="4"/>
        <v>8</v>
      </c>
      <c r="K32" s="26">
        <f t="shared" si="5"/>
        <v>240</v>
      </c>
      <c r="L32" s="26"/>
      <c r="M32" s="66"/>
      <c r="N32" s="66"/>
      <c r="O32" s="65" t="str">
        <f t="shared" si="6"/>
        <v> </v>
      </c>
      <c r="P32" s="1"/>
      <c r="Q32" s="1"/>
      <c r="R32" s="1"/>
      <c r="S32" s="89" t="s">
        <v>42</v>
      </c>
      <c r="T32" s="89" t="s">
        <v>110</v>
      </c>
      <c r="U32" s="89" t="s">
        <v>272</v>
      </c>
      <c r="V32" s="1"/>
      <c r="W32" s="1"/>
      <c r="X32" s="1"/>
      <c r="Y32" s="1"/>
      <c r="Z32" s="1"/>
      <c r="AA32" s="1"/>
      <c r="AB32" s="89" t="s">
        <v>42</v>
      </c>
      <c r="AC32" s="89" t="s">
        <v>108</v>
      </c>
      <c r="AD32" s="89" t="s">
        <v>272</v>
      </c>
      <c r="AE32" s="89" t="s">
        <v>42</v>
      </c>
      <c r="AF32" s="89" t="s">
        <v>74</v>
      </c>
      <c r="AG32" s="89" t="s">
        <v>68</v>
      </c>
      <c r="AH32" s="89" t="s">
        <v>42</v>
      </c>
      <c r="AI32" s="89">
        <v>11</v>
      </c>
      <c r="AJ32" s="89">
        <v>38</v>
      </c>
      <c r="AK32" s="89" t="s">
        <v>42</v>
      </c>
      <c r="AL32" s="89" t="s">
        <v>86</v>
      </c>
      <c r="AM32" s="89" t="s">
        <v>77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89" t="s">
        <v>42</v>
      </c>
      <c r="BD32" s="89" t="s">
        <v>105</v>
      </c>
      <c r="BE32" s="89" t="s">
        <v>69</v>
      </c>
      <c r="BF32" s="1"/>
      <c r="BG32" s="1"/>
      <c r="BH32" s="1"/>
      <c r="BI32" s="89" t="s">
        <v>42</v>
      </c>
      <c r="BJ32" s="89" t="s">
        <v>99</v>
      </c>
      <c r="BK32" s="89" t="s">
        <v>83</v>
      </c>
      <c r="BL32" s="1"/>
      <c r="BM32" s="1"/>
      <c r="BN32" s="1"/>
      <c r="BO32" s="1"/>
      <c r="BP32" s="1"/>
      <c r="BQ32" s="1"/>
      <c r="BR32" s="89" t="s">
        <v>42</v>
      </c>
      <c r="BS32" s="89">
        <v>16</v>
      </c>
      <c r="BT32" s="89" t="s">
        <v>69</v>
      </c>
      <c r="BU32" s="1"/>
      <c r="BV32" s="1"/>
      <c r="BW32" s="1"/>
      <c r="BX32" s="1"/>
      <c r="BY32" s="1"/>
      <c r="BZ32" s="1"/>
      <c r="CA32" s="1"/>
      <c r="CB32" s="1"/>
      <c r="CC32" s="1"/>
    </row>
    <row r="33" spans="1:81" s="3" customFormat="1" ht="12.75">
      <c r="A33" s="90">
        <v>29</v>
      </c>
      <c r="B33" s="90" t="s">
        <v>387</v>
      </c>
      <c r="C33" s="90" t="s">
        <v>422</v>
      </c>
      <c r="D33" s="89" t="s">
        <v>394</v>
      </c>
      <c r="E33" s="90" t="s">
        <v>215</v>
      </c>
      <c r="F33" s="64">
        <f t="shared" si="7"/>
        <v>235</v>
      </c>
      <c r="G33" s="2"/>
      <c r="H33" s="33"/>
      <c r="I33" s="5"/>
      <c r="J33" s="35">
        <f t="shared" si="4"/>
        <v>6</v>
      </c>
      <c r="K33" s="26">
        <f t="shared" si="5"/>
        <v>235</v>
      </c>
      <c r="L33" s="26"/>
      <c r="M33" s="66"/>
      <c r="N33" s="66"/>
      <c r="O33" s="65" t="str">
        <f t="shared" si="6"/>
        <v> </v>
      </c>
      <c r="P33" s="89" t="s">
        <v>42</v>
      </c>
      <c r="Q33" s="89" t="s">
        <v>53</v>
      </c>
      <c r="R33" s="89" t="s">
        <v>276</v>
      </c>
      <c r="S33" s="89" t="s">
        <v>42</v>
      </c>
      <c r="T33" s="89" t="s">
        <v>53</v>
      </c>
      <c r="U33" s="89" t="s">
        <v>423</v>
      </c>
      <c r="V33" s="1"/>
      <c r="W33" s="1"/>
      <c r="X33" s="1"/>
      <c r="Y33" s="1"/>
      <c r="Z33" s="1"/>
      <c r="AA33" s="1"/>
      <c r="AB33" s="89" t="s">
        <v>42</v>
      </c>
      <c r="AC33" s="89" t="s">
        <v>70</v>
      </c>
      <c r="AD33" s="89" t="s">
        <v>423</v>
      </c>
      <c r="AE33" s="89" t="s">
        <v>42</v>
      </c>
      <c r="AF33" s="89" t="s">
        <v>42</v>
      </c>
      <c r="AG33" s="89" t="s">
        <v>118</v>
      </c>
      <c r="AH33" s="1"/>
      <c r="AI33" s="1"/>
      <c r="AJ33" s="1"/>
      <c r="AK33" s="1"/>
      <c r="AL33" s="1"/>
      <c r="AM33" s="1"/>
      <c r="AN33" s="89" t="s">
        <v>42</v>
      </c>
      <c r="AO33" s="89" t="s">
        <v>42</v>
      </c>
      <c r="AP33" s="89" t="s">
        <v>113</v>
      </c>
      <c r="AQ33" s="89" t="s">
        <v>42</v>
      </c>
      <c r="AR33" s="89" t="s">
        <v>53</v>
      </c>
      <c r="AS33" s="89" t="s">
        <v>66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s="3" customFormat="1" ht="12.75">
      <c r="A34" s="90">
        <v>30</v>
      </c>
      <c r="B34" s="90" t="s">
        <v>387</v>
      </c>
      <c r="C34" s="90" t="s">
        <v>427</v>
      </c>
      <c r="D34" s="89" t="s">
        <v>397</v>
      </c>
      <c r="E34" s="90" t="s">
        <v>95</v>
      </c>
      <c r="F34" s="64">
        <f t="shared" si="7"/>
        <v>226</v>
      </c>
      <c r="G34" s="2"/>
      <c r="H34" s="33"/>
      <c r="I34" s="5"/>
      <c r="J34" s="35">
        <f t="shared" si="4"/>
        <v>9</v>
      </c>
      <c r="K34" s="26">
        <f t="shared" si="5"/>
        <v>226</v>
      </c>
      <c r="L34" s="26"/>
      <c r="M34" s="66"/>
      <c r="N34" s="66"/>
      <c r="O34" s="65" t="str">
        <f t="shared" si="6"/>
        <v> </v>
      </c>
      <c r="P34" s="1"/>
      <c r="Q34" s="1"/>
      <c r="R34" s="1"/>
      <c r="S34" s="89" t="s">
        <v>42</v>
      </c>
      <c r="T34" s="89" t="s">
        <v>77</v>
      </c>
      <c r="U34" s="89" t="s">
        <v>118</v>
      </c>
      <c r="V34" s="89" t="s">
        <v>42</v>
      </c>
      <c r="W34" s="89" t="s">
        <v>100</v>
      </c>
      <c r="X34" s="89" t="s">
        <v>104</v>
      </c>
      <c r="Y34" s="1"/>
      <c r="Z34" s="1"/>
      <c r="AA34" s="1"/>
      <c r="AB34" s="89" t="s">
        <v>42</v>
      </c>
      <c r="AC34" s="89" t="s">
        <v>71</v>
      </c>
      <c r="AD34" s="89" t="s">
        <v>65</v>
      </c>
      <c r="AE34" s="1"/>
      <c r="AF34" s="1"/>
      <c r="AG34" s="1"/>
      <c r="AH34" s="89" t="s">
        <v>42</v>
      </c>
      <c r="AI34" s="89">
        <v>10</v>
      </c>
      <c r="AJ34" s="89">
        <v>39</v>
      </c>
      <c r="AK34" s="1"/>
      <c r="AL34" s="1"/>
      <c r="AM34" s="1"/>
      <c r="AN34" s="1"/>
      <c r="AO34" s="1"/>
      <c r="AP34" s="1"/>
      <c r="AQ34" s="89" t="s">
        <v>42</v>
      </c>
      <c r="AR34" s="89" t="s">
        <v>86</v>
      </c>
      <c r="AS34" s="89" t="s">
        <v>104</v>
      </c>
      <c r="AT34" s="89" t="s">
        <v>42</v>
      </c>
      <c r="AU34" s="89" t="s">
        <v>104</v>
      </c>
      <c r="AV34" s="89" t="s">
        <v>100</v>
      </c>
      <c r="AW34" s="1"/>
      <c r="AX34" s="1"/>
      <c r="AY34" s="1"/>
      <c r="AZ34" s="1"/>
      <c r="BA34" s="1"/>
      <c r="BB34" s="1"/>
      <c r="BC34" s="89" t="s">
        <v>42</v>
      </c>
      <c r="BD34" s="89" t="s">
        <v>83</v>
      </c>
      <c r="BE34" s="89" t="s">
        <v>68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89" t="s">
        <v>42</v>
      </c>
      <c r="BY34" s="89" t="s">
        <v>108</v>
      </c>
      <c r="BZ34" s="89" t="s">
        <v>91</v>
      </c>
      <c r="CA34" s="89" t="s">
        <v>42</v>
      </c>
      <c r="CB34" s="89" t="s">
        <v>100</v>
      </c>
      <c r="CC34" s="89" t="s">
        <v>104</v>
      </c>
    </row>
    <row r="35" spans="1:81" s="3" customFormat="1" ht="12.75">
      <c r="A35" s="90">
        <v>31</v>
      </c>
      <c r="B35" s="90" t="s">
        <v>387</v>
      </c>
      <c r="C35" s="90" t="s">
        <v>426</v>
      </c>
      <c r="D35" s="89" t="s">
        <v>394</v>
      </c>
      <c r="E35" s="90" t="s">
        <v>215</v>
      </c>
      <c r="F35" s="64">
        <f t="shared" si="7"/>
        <v>214</v>
      </c>
      <c r="G35" s="2"/>
      <c r="H35" s="33"/>
      <c r="I35" s="5"/>
      <c r="J35" s="35">
        <f t="shared" si="4"/>
        <v>7</v>
      </c>
      <c r="K35" s="26">
        <f t="shared" si="5"/>
        <v>214</v>
      </c>
      <c r="L35" s="26"/>
      <c r="M35" s="66"/>
      <c r="N35" s="66"/>
      <c r="O35" s="65" t="str">
        <f t="shared" si="6"/>
        <v> </v>
      </c>
      <c r="P35" s="89" t="s">
        <v>42</v>
      </c>
      <c r="Q35" s="89" t="s">
        <v>64</v>
      </c>
      <c r="R35" s="89" t="s">
        <v>208</v>
      </c>
      <c r="S35" s="1"/>
      <c r="T35" s="1"/>
      <c r="U35" s="1"/>
      <c r="V35" s="1"/>
      <c r="W35" s="1"/>
      <c r="X35" s="1"/>
      <c r="Y35" s="89" t="s">
        <v>42</v>
      </c>
      <c r="Z35" s="89" t="s">
        <v>99</v>
      </c>
      <c r="AA35" s="89" t="s">
        <v>65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89" t="s">
        <v>42</v>
      </c>
      <c r="AR35" s="89" t="s">
        <v>74</v>
      </c>
      <c r="AS35" s="89" t="s">
        <v>75</v>
      </c>
      <c r="AT35" s="1"/>
      <c r="AU35" s="1"/>
      <c r="AV35" s="1"/>
      <c r="AW35" s="89" t="s">
        <v>42</v>
      </c>
      <c r="AX35" s="89" t="s">
        <v>67</v>
      </c>
      <c r="AY35" s="89" t="s">
        <v>68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89" t="s">
        <v>42</v>
      </c>
      <c r="BM35" s="89" t="s">
        <v>72</v>
      </c>
      <c r="BN35" s="89" t="s">
        <v>69</v>
      </c>
      <c r="BO35" s="1"/>
      <c r="BP35" s="1"/>
      <c r="BQ35" s="1"/>
      <c r="BR35" s="89" t="s">
        <v>42</v>
      </c>
      <c r="BS35" s="89">
        <v>7</v>
      </c>
      <c r="BT35" s="89" t="s">
        <v>208</v>
      </c>
      <c r="BU35" s="1"/>
      <c r="BV35" s="1"/>
      <c r="BW35" s="1"/>
      <c r="BX35" s="89" t="s">
        <v>42</v>
      </c>
      <c r="BY35" s="89" t="s">
        <v>64</v>
      </c>
      <c r="BZ35" s="89" t="s">
        <v>283</v>
      </c>
      <c r="CA35" s="1"/>
      <c r="CB35" s="1"/>
      <c r="CC35" s="1"/>
    </row>
    <row r="36" spans="1:81" s="3" customFormat="1" ht="12.75">
      <c r="A36" s="90">
        <v>32</v>
      </c>
      <c r="B36" s="90" t="s">
        <v>387</v>
      </c>
      <c r="C36" s="90" t="s">
        <v>428</v>
      </c>
      <c r="D36" s="89" t="s">
        <v>400</v>
      </c>
      <c r="E36" s="90" t="s">
        <v>289</v>
      </c>
      <c r="F36" s="64">
        <f t="shared" si="7"/>
        <v>206</v>
      </c>
      <c r="G36" s="2"/>
      <c r="H36" s="33"/>
      <c r="I36" s="5"/>
      <c r="J36" s="35">
        <f t="shared" si="4"/>
        <v>9</v>
      </c>
      <c r="K36" s="26">
        <f t="shared" si="5"/>
        <v>206</v>
      </c>
      <c r="L36" s="26"/>
      <c r="M36" s="66"/>
      <c r="N36" s="66"/>
      <c r="O36" s="65" t="str">
        <f t="shared" si="6"/>
        <v> 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89" t="s">
        <v>42</v>
      </c>
      <c r="AI36" s="89" t="s">
        <v>118</v>
      </c>
      <c r="AJ36" s="89">
        <v>18</v>
      </c>
      <c r="AK36" s="89" t="s">
        <v>42</v>
      </c>
      <c r="AL36" s="89" t="s">
        <v>77</v>
      </c>
      <c r="AM36" s="89" t="s">
        <v>86</v>
      </c>
      <c r="AN36" s="1"/>
      <c r="AO36" s="1"/>
      <c r="AP36" s="1"/>
      <c r="AQ36" s="1"/>
      <c r="AR36" s="1"/>
      <c r="AS36" s="1"/>
      <c r="AT36" s="89" t="s">
        <v>42</v>
      </c>
      <c r="AU36" s="89" t="s">
        <v>102</v>
      </c>
      <c r="AV36" s="89" t="s">
        <v>109</v>
      </c>
      <c r="AW36" s="1"/>
      <c r="AX36" s="1"/>
      <c r="AY36" s="1"/>
      <c r="AZ36" s="89" t="s">
        <v>42</v>
      </c>
      <c r="BA36" s="89" t="s">
        <v>109</v>
      </c>
      <c r="BB36" s="89" t="s">
        <v>104</v>
      </c>
      <c r="BC36" s="89" t="s">
        <v>42</v>
      </c>
      <c r="BD36" s="89" t="s">
        <v>110</v>
      </c>
      <c r="BE36" s="89" t="s">
        <v>73</v>
      </c>
      <c r="BF36" s="1"/>
      <c r="BG36" s="1"/>
      <c r="BH36" s="1"/>
      <c r="BI36" s="89" t="s">
        <v>42</v>
      </c>
      <c r="BJ36" s="89" t="s">
        <v>103</v>
      </c>
      <c r="BK36" s="89" t="s">
        <v>65</v>
      </c>
      <c r="BL36" s="1"/>
      <c r="BM36" s="1"/>
      <c r="BN36" s="1"/>
      <c r="BO36" s="89" t="s">
        <v>42</v>
      </c>
      <c r="BP36" s="89" t="s">
        <v>87</v>
      </c>
      <c r="BQ36" s="89" t="s">
        <v>77</v>
      </c>
      <c r="BR36" s="89" t="s">
        <v>42</v>
      </c>
      <c r="BS36" s="89">
        <v>12</v>
      </c>
      <c r="BT36" s="89" t="s">
        <v>118</v>
      </c>
      <c r="BU36" s="1"/>
      <c r="BV36" s="1"/>
      <c r="BW36" s="1"/>
      <c r="BX36" s="89" t="s">
        <v>42</v>
      </c>
      <c r="BY36" s="89" t="s">
        <v>100</v>
      </c>
      <c r="BZ36" s="89" t="s">
        <v>69</v>
      </c>
      <c r="CA36" s="1"/>
      <c r="CB36" s="1"/>
      <c r="CC36" s="1"/>
    </row>
    <row r="37" spans="1:81" s="3" customFormat="1" ht="12.75">
      <c r="A37" s="90">
        <v>33</v>
      </c>
      <c r="B37" s="90" t="s">
        <v>387</v>
      </c>
      <c r="C37" s="90" t="s">
        <v>429</v>
      </c>
      <c r="D37" s="89" t="s">
        <v>394</v>
      </c>
      <c r="E37" s="90" t="s">
        <v>163</v>
      </c>
      <c r="F37" s="64">
        <f t="shared" si="7"/>
        <v>194</v>
      </c>
      <c r="G37" s="2"/>
      <c r="H37" s="33"/>
      <c r="I37" s="5"/>
      <c r="J37" s="35">
        <f t="shared" si="4"/>
        <v>7</v>
      </c>
      <c r="K37" s="26">
        <f t="shared" si="5"/>
        <v>184</v>
      </c>
      <c r="L37" s="26"/>
      <c r="M37" s="66">
        <v>10</v>
      </c>
      <c r="N37" s="66"/>
      <c r="O37" s="65" t="str">
        <f t="shared" si="6"/>
        <v> </v>
      </c>
      <c r="P37" s="1"/>
      <c r="Q37" s="1"/>
      <c r="R37" s="1"/>
      <c r="S37" s="89" t="s">
        <v>42</v>
      </c>
      <c r="T37" s="89" t="s">
        <v>86</v>
      </c>
      <c r="U37" s="89" t="s">
        <v>312</v>
      </c>
      <c r="V37" s="1"/>
      <c r="W37" s="1"/>
      <c r="X37" s="1"/>
      <c r="Y37" s="89" t="s">
        <v>42</v>
      </c>
      <c r="Z37" s="89" t="s">
        <v>108</v>
      </c>
      <c r="AA37" s="89" t="s">
        <v>69</v>
      </c>
      <c r="AB37" s="89" t="s">
        <v>42</v>
      </c>
      <c r="AC37" s="89" t="s">
        <v>99</v>
      </c>
      <c r="AD37" s="89" t="s">
        <v>276</v>
      </c>
      <c r="AE37" s="1"/>
      <c r="AF37" s="1"/>
      <c r="AG37" s="1"/>
      <c r="AH37" s="89" t="s">
        <v>42</v>
      </c>
      <c r="AI37" s="89" t="s">
        <v>312</v>
      </c>
      <c r="AJ37" s="89">
        <v>8</v>
      </c>
      <c r="AK37" s="89" t="s">
        <v>42</v>
      </c>
      <c r="AL37" s="89" t="s">
        <v>109</v>
      </c>
      <c r="AM37" s="89" t="s">
        <v>109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89" t="s">
        <v>42</v>
      </c>
      <c r="BA37" s="89" t="s">
        <v>99</v>
      </c>
      <c r="BB37" s="89" t="s">
        <v>102</v>
      </c>
      <c r="BC37" s="89" t="s">
        <v>42</v>
      </c>
      <c r="BD37" s="89" t="s">
        <v>108</v>
      </c>
      <c r="BE37" s="89" t="s">
        <v>92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s="3" customFormat="1" ht="12.75">
      <c r="A38" s="90">
        <v>34</v>
      </c>
      <c r="B38" s="90" t="s">
        <v>387</v>
      </c>
      <c r="C38" s="90" t="s">
        <v>430</v>
      </c>
      <c r="D38" s="89" t="s">
        <v>394</v>
      </c>
      <c r="E38" s="90" t="s">
        <v>121</v>
      </c>
      <c r="F38" s="64">
        <f t="shared" si="7"/>
        <v>191</v>
      </c>
      <c r="G38" s="2"/>
      <c r="H38" s="33"/>
      <c r="I38" s="5"/>
      <c r="J38" s="35">
        <f t="shared" si="4"/>
        <v>7</v>
      </c>
      <c r="K38" s="26">
        <f t="shared" si="5"/>
        <v>191</v>
      </c>
      <c r="L38" s="26"/>
      <c r="M38" s="66"/>
      <c r="N38" s="66"/>
      <c r="O38" s="65" t="str">
        <f t="shared" si="6"/>
        <v> </v>
      </c>
      <c r="P38" s="89" t="s">
        <v>42</v>
      </c>
      <c r="Q38" s="89" t="s">
        <v>99</v>
      </c>
      <c r="R38" s="89" t="s">
        <v>68</v>
      </c>
      <c r="S38" s="89" t="s">
        <v>42</v>
      </c>
      <c r="T38" s="89" t="s">
        <v>102</v>
      </c>
      <c r="U38" s="89" t="s">
        <v>92</v>
      </c>
      <c r="V38" s="89" t="s">
        <v>42</v>
      </c>
      <c r="W38" s="89" t="s">
        <v>110</v>
      </c>
      <c r="X38" s="89" t="s">
        <v>83</v>
      </c>
      <c r="Y38" s="1"/>
      <c r="Z38" s="1"/>
      <c r="AA38" s="1"/>
      <c r="AB38" s="89" t="s">
        <v>42</v>
      </c>
      <c r="AC38" s="89" t="s">
        <v>105</v>
      </c>
      <c r="AD38" s="89" t="s">
        <v>92</v>
      </c>
      <c r="AE38" s="89" t="s">
        <v>42</v>
      </c>
      <c r="AF38" s="89" t="s">
        <v>76</v>
      </c>
      <c r="AG38" s="89" t="s">
        <v>77</v>
      </c>
      <c r="AH38" s="89" t="s">
        <v>42</v>
      </c>
      <c r="AI38" s="89" t="s">
        <v>110</v>
      </c>
      <c r="AJ38" s="89">
        <v>35</v>
      </c>
      <c r="AK38" s="1"/>
      <c r="AL38" s="1"/>
      <c r="AM38" s="1"/>
      <c r="AN38" s="89" t="s">
        <v>42</v>
      </c>
      <c r="AO38" s="89" t="s">
        <v>99</v>
      </c>
      <c r="AP38" s="89" t="s">
        <v>102</v>
      </c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s="3" customFormat="1" ht="12.75">
      <c r="A39" s="90">
        <v>35</v>
      </c>
      <c r="B39" s="90" t="s">
        <v>387</v>
      </c>
      <c r="C39" s="90" t="s">
        <v>431</v>
      </c>
      <c r="D39" s="89" t="s">
        <v>394</v>
      </c>
      <c r="E39" s="90" t="s">
        <v>80</v>
      </c>
      <c r="F39" s="64">
        <f t="shared" si="7"/>
        <v>190</v>
      </c>
      <c r="G39" s="2"/>
      <c r="H39" s="33"/>
      <c r="I39" s="5"/>
      <c r="J39" s="35">
        <f t="shared" si="4"/>
        <v>4</v>
      </c>
      <c r="K39" s="26">
        <f t="shared" si="5"/>
        <v>155</v>
      </c>
      <c r="L39" s="26"/>
      <c r="M39" s="66">
        <v>10</v>
      </c>
      <c r="N39" s="66">
        <v>25</v>
      </c>
      <c r="O39" s="65" t="str">
        <f t="shared" si="6"/>
        <v> </v>
      </c>
      <c r="P39" s="1"/>
      <c r="Q39" s="1"/>
      <c r="R39" s="1"/>
      <c r="S39" s="89" t="s">
        <v>42</v>
      </c>
      <c r="T39" s="89" t="s">
        <v>67</v>
      </c>
      <c r="U39" s="89" t="s">
        <v>392</v>
      </c>
      <c r="V39" s="1"/>
      <c r="W39" s="1"/>
      <c r="X39" s="1"/>
      <c r="Y39" s="1"/>
      <c r="Z39" s="1"/>
      <c r="AA39" s="1"/>
      <c r="AB39" s="89" t="s">
        <v>42</v>
      </c>
      <c r="AC39" s="89" t="s">
        <v>74</v>
      </c>
      <c r="AD39" s="89" t="s">
        <v>392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89" t="s">
        <v>42</v>
      </c>
      <c r="AR39" s="89" t="s">
        <v>64</v>
      </c>
      <c r="AS39" s="89" t="s">
        <v>65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89" t="s">
        <v>42</v>
      </c>
      <c r="BS39" s="89">
        <v>8</v>
      </c>
      <c r="BT39" s="89" t="s">
        <v>113</v>
      </c>
      <c r="BU39" s="1"/>
      <c r="BV39" s="1"/>
      <c r="BW39" s="1"/>
      <c r="BX39" s="1"/>
      <c r="BY39" s="1"/>
      <c r="BZ39" s="1"/>
      <c r="CA39" s="1"/>
      <c r="CB39" s="1"/>
      <c r="CC39" s="1"/>
    </row>
    <row r="40" spans="1:81" s="3" customFormat="1" ht="12.75">
      <c r="A40" s="90">
        <v>36</v>
      </c>
      <c r="B40" s="90" t="s">
        <v>387</v>
      </c>
      <c r="C40" s="90" t="s">
        <v>432</v>
      </c>
      <c r="D40" s="89" t="s">
        <v>400</v>
      </c>
      <c r="E40" s="90" t="s">
        <v>253</v>
      </c>
      <c r="F40" s="64">
        <f t="shared" si="7"/>
        <v>189</v>
      </c>
      <c r="G40" s="2"/>
      <c r="H40" s="33"/>
      <c r="I40" s="5"/>
      <c r="J40" s="35">
        <f t="shared" si="4"/>
        <v>6</v>
      </c>
      <c r="K40" s="26">
        <f t="shared" si="5"/>
        <v>189</v>
      </c>
      <c r="L40" s="26"/>
      <c r="M40" s="66"/>
      <c r="N40" s="66"/>
      <c r="O40" s="65" t="str">
        <f t="shared" si="6"/>
        <v> </v>
      </c>
      <c r="P40" s="89" t="s">
        <v>42</v>
      </c>
      <c r="Q40" s="89" t="s">
        <v>74</v>
      </c>
      <c r="R40" s="89" t="s">
        <v>73</v>
      </c>
      <c r="S40" s="1"/>
      <c r="T40" s="1"/>
      <c r="U40" s="1"/>
      <c r="V40" s="89" t="s">
        <v>42</v>
      </c>
      <c r="W40" s="89" t="s">
        <v>82</v>
      </c>
      <c r="X40" s="89" t="s">
        <v>66</v>
      </c>
      <c r="Y40" s="89" t="s">
        <v>42</v>
      </c>
      <c r="Z40" s="89" t="s">
        <v>74</v>
      </c>
      <c r="AA40" s="89" t="s">
        <v>113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89" t="s">
        <v>42</v>
      </c>
      <c r="AU40" s="89" t="s">
        <v>76</v>
      </c>
      <c r="AV40" s="89" t="s">
        <v>69</v>
      </c>
      <c r="AW40" s="1"/>
      <c r="AX40" s="1"/>
      <c r="AY40" s="1"/>
      <c r="AZ40" s="1"/>
      <c r="BA40" s="1"/>
      <c r="BB40" s="1"/>
      <c r="BC40" s="1"/>
      <c r="BD40" s="1"/>
      <c r="BE40" s="1"/>
      <c r="BF40" s="89" t="s">
        <v>42</v>
      </c>
      <c r="BG40" s="89" t="s">
        <v>67</v>
      </c>
      <c r="BH40" s="89" t="s">
        <v>68</v>
      </c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89" t="s">
        <v>42</v>
      </c>
      <c r="BY40" s="89" t="s">
        <v>67</v>
      </c>
      <c r="BZ40" s="89" t="s">
        <v>272</v>
      </c>
      <c r="CA40" s="1"/>
      <c r="CB40" s="1"/>
      <c r="CC40" s="1"/>
    </row>
    <row r="41" spans="1:81" s="3" customFormat="1" ht="12.75">
      <c r="A41" s="90">
        <v>37</v>
      </c>
      <c r="B41" s="90" t="s">
        <v>387</v>
      </c>
      <c r="C41" s="90" t="s">
        <v>433</v>
      </c>
      <c r="D41" s="89" t="s">
        <v>405</v>
      </c>
      <c r="E41" s="90" t="s">
        <v>268</v>
      </c>
      <c r="F41" s="64">
        <f>N41+M41+L41+H41</f>
        <v>177</v>
      </c>
      <c r="G41" s="2"/>
      <c r="H41" s="33">
        <f>K41</f>
        <v>177</v>
      </c>
      <c r="I41" s="5"/>
      <c r="J41" s="35">
        <f t="shared" si="4"/>
        <v>10</v>
      </c>
      <c r="K41" s="26">
        <f t="shared" si="5"/>
        <v>177</v>
      </c>
      <c r="L41" s="26"/>
      <c r="M41" s="66"/>
      <c r="N41" s="66"/>
      <c r="O41" s="65" t="str">
        <f t="shared" si="6"/>
        <v> </v>
      </c>
      <c r="P41" s="89" t="s">
        <v>42</v>
      </c>
      <c r="Q41" s="89" t="s">
        <v>75</v>
      </c>
      <c r="R41" s="89" t="s">
        <v>109</v>
      </c>
      <c r="S41" s="89" t="s">
        <v>42</v>
      </c>
      <c r="T41" s="89" t="s">
        <v>66</v>
      </c>
      <c r="U41" s="89" t="s">
        <v>75</v>
      </c>
      <c r="V41" s="1"/>
      <c r="W41" s="1"/>
      <c r="X41" s="1"/>
      <c r="Y41" s="89" t="s">
        <v>42</v>
      </c>
      <c r="Z41" s="89" t="s">
        <v>77</v>
      </c>
      <c r="AA41" s="89" t="s">
        <v>102</v>
      </c>
      <c r="AB41" s="89" t="s">
        <v>42</v>
      </c>
      <c r="AC41" s="89" t="s">
        <v>91</v>
      </c>
      <c r="AD41" s="89" t="s">
        <v>75</v>
      </c>
      <c r="AE41" s="1"/>
      <c r="AF41" s="1"/>
      <c r="AG41" s="125"/>
      <c r="AH41" s="1"/>
      <c r="AI41" s="1"/>
      <c r="AJ41" s="1"/>
      <c r="AK41" s="1"/>
      <c r="AL41" s="1"/>
      <c r="AM41" s="1"/>
      <c r="AN41" s="1"/>
      <c r="AO41" s="1"/>
      <c r="AP41" s="1"/>
      <c r="AQ41" s="89" t="s">
        <v>42</v>
      </c>
      <c r="AR41" s="89" t="s">
        <v>105</v>
      </c>
      <c r="AS41" s="89" t="s">
        <v>76</v>
      </c>
      <c r="AT41" s="89" t="s">
        <v>42</v>
      </c>
      <c r="AU41" s="89" t="s">
        <v>83</v>
      </c>
      <c r="AV41" s="89" t="s">
        <v>110</v>
      </c>
      <c r="AW41" s="1"/>
      <c r="AX41" s="1"/>
      <c r="AY41" s="1"/>
      <c r="AZ41" s="1"/>
      <c r="BA41" s="1"/>
      <c r="BB41" s="1"/>
      <c r="BC41" s="1"/>
      <c r="BD41" s="1"/>
      <c r="BE41" s="1"/>
      <c r="BF41" s="89" t="s">
        <v>42</v>
      </c>
      <c r="BG41" s="89" t="s">
        <v>110</v>
      </c>
      <c r="BH41" s="89" t="s">
        <v>109</v>
      </c>
      <c r="BI41" s="1"/>
      <c r="BJ41" s="1"/>
      <c r="BK41" s="1"/>
      <c r="BL41" s="1"/>
      <c r="BM41" s="1"/>
      <c r="BN41" s="125"/>
      <c r="BO41" s="89" t="s">
        <v>42</v>
      </c>
      <c r="BP41" s="89" t="s">
        <v>99</v>
      </c>
      <c r="BQ41" s="89" t="s">
        <v>108</v>
      </c>
      <c r="BR41" s="89" t="s">
        <v>42</v>
      </c>
      <c r="BS41" s="89">
        <v>25</v>
      </c>
      <c r="BT41" s="89" t="s">
        <v>100</v>
      </c>
      <c r="BU41" s="1"/>
      <c r="BV41" s="1"/>
      <c r="BW41" s="1"/>
      <c r="BX41" s="89" t="s">
        <v>42</v>
      </c>
      <c r="BY41" s="89" t="s">
        <v>71</v>
      </c>
      <c r="BZ41" s="89" t="s">
        <v>100</v>
      </c>
      <c r="CA41" s="1"/>
      <c r="CB41" s="1"/>
      <c r="CC41" s="1"/>
    </row>
    <row r="42" spans="1:81" s="3" customFormat="1" ht="12.75">
      <c r="A42" s="90">
        <v>38</v>
      </c>
      <c r="B42" s="90" t="s">
        <v>387</v>
      </c>
      <c r="C42" s="90" t="s">
        <v>435</v>
      </c>
      <c r="D42" s="89" t="s">
        <v>389</v>
      </c>
      <c r="E42" s="90" t="s">
        <v>436</v>
      </c>
      <c r="F42" s="64">
        <f aca="true" t="shared" si="8" ref="F42:F49">K42+L42+M42+N42</f>
        <v>168</v>
      </c>
      <c r="G42" s="2"/>
      <c r="H42" s="33"/>
      <c r="I42" s="5"/>
      <c r="J42" s="35">
        <f t="shared" si="4"/>
        <v>5</v>
      </c>
      <c r="K42" s="26">
        <f t="shared" si="5"/>
        <v>168</v>
      </c>
      <c r="L42" s="26"/>
      <c r="M42" s="66"/>
      <c r="N42" s="66"/>
      <c r="O42" s="65" t="str">
        <f t="shared" si="6"/>
        <v> </v>
      </c>
      <c r="P42" s="1"/>
      <c r="Q42" s="1"/>
      <c r="R42" s="1"/>
      <c r="S42" s="89" t="s">
        <v>42</v>
      </c>
      <c r="T42" s="89" t="s">
        <v>82</v>
      </c>
      <c r="U42" s="89" t="s">
        <v>411</v>
      </c>
      <c r="V42" s="1"/>
      <c r="W42" s="1"/>
      <c r="X42" s="1"/>
      <c r="Y42" s="89" t="s">
        <v>42</v>
      </c>
      <c r="Z42" s="89" t="s">
        <v>101</v>
      </c>
      <c r="AA42" s="89" t="s">
        <v>118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89" t="s">
        <v>42</v>
      </c>
      <c r="AO42" s="89" t="s">
        <v>74</v>
      </c>
      <c r="AP42" s="89" t="s">
        <v>66</v>
      </c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89" t="s">
        <v>42</v>
      </c>
      <c r="BG42" s="89" t="s">
        <v>64</v>
      </c>
      <c r="BH42" s="89" t="s">
        <v>65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89" t="s">
        <v>42</v>
      </c>
      <c r="BY42" s="89" t="s">
        <v>82</v>
      </c>
      <c r="BZ42" s="89" t="s">
        <v>291</v>
      </c>
      <c r="CA42" s="1"/>
      <c r="CB42" s="1"/>
      <c r="CC42" s="1"/>
    </row>
    <row r="43" spans="1:81" s="3" customFormat="1" ht="12.75">
      <c r="A43" s="90">
        <v>39</v>
      </c>
      <c r="B43" s="90" t="s">
        <v>387</v>
      </c>
      <c r="C43" s="90" t="s">
        <v>437</v>
      </c>
      <c r="D43" s="89" t="s">
        <v>389</v>
      </c>
      <c r="E43" s="90" t="s">
        <v>215</v>
      </c>
      <c r="F43" s="64">
        <f t="shared" si="8"/>
        <v>150</v>
      </c>
      <c r="G43" s="2"/>
      <c r="H43" s="33"/>
      <c r="I43" s="5"/>
      <c r="J43" s="35">
        <f t="shared" si="4"/>
        <v>6</v>
      </c>
      <c r="K43" s="26">
        <f t="shared" si="5"/>
        <v>150</v>
      </c>
      <c r="L43" s="26"/>
      <c r="M43" s="66"/>
      <c r="N43" s="66"/>
      <c r="O43" s="65" t="str">
        <f t="shared" si="6"/>
        <v> </v>
      </c>
      <c r="P43" s="89" t="s">
        <v>42</v>
      </c>
      <c r="Q43" s="89" t="s">
        <v>103</v>
      </c>
      <c r="R43" s="89" t="s">
        <v>71</v>
      </c>
      <c r="S43" s="89" t="s">
        <v>42</v>
      </c>
      <c r="T43" s="89" t="s">
        <v>75</v>
      </c>
      <c r="U43" s="89" t="s">
        <v>66</v>
      </c>
      <c r="V43" s="89" t="s">
        <v>42</v>
      </c>
      <c r="W43" s="89" t="s">
        <v>108</v>
      </c>
      <c r="X43" s="89" t="s">
        <v>77</v>
      </c>
      <c r="Y43" s="1"/>
      <c r="Z43" s="1"/>
      <c r="AA43" s="1"/>
      <c r="AB43" s="89" t="s">
        <v>42</v>
      </c>
      <c r="AC43" s="89" t="s">
        <v>100</v>
      </c>
      <c r="AD43" s="89" t="s">
        <v>208</v>
      </c>
      <c r="AE43" s="1"/>
      <c r="AF43" s="1"/>
      <c r="AG43" s="1"/>
      <c r="AH43" s="1"/>
      <c r="AI43" s="1"/>
      <c r="AJ43" s="1"/>
      <c r="AK43" s="1"/>
      <c r="AL43" s="1"/>
      <c r="AM43" s="1"/>
      <c r="AN43" s="89" t="s">
        <v>42</v>
      </c>
      <c r="AO43" s="89" t="s">
        <v>104</v>
      </c>
      <c r="AP43" s="89" t="s">
        <v>109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89" t="s">
        <v>42</v>
      </c>
      <c r="BG43" s="89" t="s">
        <v>103</v>
      </c>
      <c r="BH43" s="89" t="s">
        <v>100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s="3" customFormat="1" ht="12.75">
      <c r="A44" s="90">
        <v>40</v>
      </c>
      <c r="B44" s="90" t="s">
        <v>387</v>
      </c>
      <c r="C44" s="90" t="s">
        <v>445</v>
      </c>
      <c r="D44" s="89" t="s">
        <v>397</v>
      </c>
      <c r="E44" s="90" t="s">
        <v>117</v>
      </c>
      <c r="F44" s="64">
        <f t="shared" si="8"/>
        <v>145</v>
      </c>
      <c r="G44" s="2"/>
      <c r="H44" s="33"/>
      <c r="I44" s="5"/>
      <c r="J44" s="35">
        <f t="shared" si="4"/>
        <v>5</v>
      </c>
      <c r="K44" s="26">
        <f t="shared" si="5"/>
        <v>145</v>
      </c>
      <c r="L44" s="26"/>
      <c r="M44" s="66"/>
      <c r="N44" s="66"/>
      <c r="O44" s="65" t="str">
        <f t="shared" si="6"/>
        <v> </v>
      </c>
      <c r="P44" s="1"/>
      <c r="Q44" s="1"/>
      <c r="R44" s="1"/>
      <c r="S44" s="89" t="s">
        <v>42</v>
      </c>
      <c r="T44" s="89" t="s">
        <v>104</v>
      </c>
      <c r="U44" s="89" t="s">
        <v>73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89" t="s">
        <v>42</v>
      </c>
      <c r="AI44" s="89" t="s">
        <v>100</v>
      </c>
      <c r="AJ44" s="89">
        <v>31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89" t="s">
        <v>42</v>
      </c>
      <c r="AX44" s="89" t="s">
        <v>101</v>
      </c>
      <c r="AY44" s="89" t="s">
        <v>102</v>
      </c>
      <c r="AZ44" s="1"/>
      <c r="BA44" s="1"/>
      <c r="BB44" s="1"/>
      <c r="BC44" s="89" t="s">
        <v>42</v>
      </c>
      <c r="BD44" s="89" t="s">
        <v>86</v>
      </c>
      <c r="BE44" s="89" t="s">
        <v>208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89" t="s">
        <v>42</v>
      </c>
      <c r="CB44" s="89" t="s">
        <v>103</v>
      </c>
      <c r="CC44" s="89" t="s">
        <v>75</v>
      </c>
    </row>
    <row r="45" spans="1:81" s="3" customFormat="1" ht="12.75">
      <c r="A45" s="90">
        <v>41</v>
      </c>
      <c r="B45" s="90" t="s">
        <v>387</v>
      </c>
      <c r="C45" s="90" t="s">
        <v>438</v>
      </c>
      <c r="D45" s="89" t="s">
        <v>405</v>
      </c>
      <c r="E45" s="90" t="s">
        <v>148</v>
      </c>
      <c r="F45" s="64">
        <f t="shared" si="8"/>
        <v>142</v>
      </c>
      <c r="G45" s="2"/>
      <c r="H45" s="33"/>
      <c r="I45" s="5"/>
      <c r="J45" s="35">
        <f t="shared" si="4"/>
        <v>7</v>
      </c>
      <c r="K45" s="26">
        <f t="shared" si="5"/>
        <v>142</v>
      </c>
      <c r="L45" s="26"/>
      <c r="M45" s="66"/>
      <c r="N45" s="66"/>
      <c r="O45" s="65" t="str">
        <f t="shared" si="6"/>
        <v> </v>
      </c>
      <c r="P45" s="89" t="s">
        <v>42</v>
      </c>
      <c r="Q45" s="89" t="s">
        <v>66</v>
      </c>
      <c r="R45" s="89" t="s">
        <v>86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89" t="s">
        <v>42</v>
      </c>
      <c r="AI45" s="89" t="s">
        <v>92</v>
      </c>
      <c r="AJ45" s="89">
        <v>16</v>
      </c>
      <c r="AK45" s="1"/>
      <c r="AL45" s="1"/>
      <c r="AM45" s="1"/>
      <c r="AN45" s="89" t="s">
        <v>42</v>
      </c>
      <c r="AO45" s="89" t="s">
        <v>77</v>
      </c>
      <c r="AP45" s="89" t="s">
        <v>110</v>
      </c>
      <c r="AQ45" s="1"/>
      <c r="AR45" s="1"/>
      <c r="AS45" s="1"/>
      <c r="AT45" s="89" t="s">
        <v>42</v>
      </c>
      <c r="AU45" s="89" t="s">
        <v>72</v>
      </c>
      <c r="AV45" s="89" t="s">
        <v>92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89" t="s">
        <v>42</v>
      </c>
      <c r="BJ45" s="89" t="s">
        <v>102</v>
      </c>
      <c r="BK45" s="89" t="s">
        <v>104</v>
      </c>
      <c r="BL45" s="1"/>
      <c r="BM45" s="1"/>
      <c r="BN45" s="1"/>
      <c r="BO45" s="1"/>
      <c r="BP45" s="1"/>
      <c r="BQ45" s="1"/>
      <c r="BR45" s="89" t="s">
        <v>42</v>
      </c>
      <c r="BS45" s="89">
        <v>20</v>
      </c>
      <c r="BT45" s="89" t="s">
        <v>83</v>
      </c>
      <c r="BU45" s="1"/>
      <c r="BV45" s="1"/>
      <c r="BW45" s="1"/>
      <c r="BX45" s="89" t="s">
        <v>42</v>
      </c>
      <c r="BY45" s="89" t="s">
        <v>102</v>
      </c>
      <c r="BZ45" s="89" t="s">
        <v>68</v>
      </c>
      <c r="CA45" s="1"/>
      <c r="CB45" s="1"/>
      <c r="CC45" s="1"/>
    </row>
    <row r="46" spans="1:81" s="3" customFormat="1" ht="12.75">
      <c r="A46" s="90">
        <v>42</v>
      </c>
      <c r="B46" s="90" t="s">
        <v>387</v>
      </c>
      <c r="C46" s="90" t="s">
        <v>439</v>
      </c>
      <c r="D46" s="89" t="s">
        <v>389</v>
      </c>
      <c r="E46" s="90" t="s">
        <v>436</v>
      </c>
      <c r="F46" s="64">
        <f t="shared" si="8"/>
        <v>137</v>
      </c>
      <c r="G46" s="2"/>
      <c r="H46" s="33"/>
      <c r="I46" s="5"/>
      <c r="J46" s="35">
        <f t="shared" si="4"/>
        <v>8</v>
      </c>
      <c r="K46" s="26">
        <f t="shared" si="5"/>
        <v>137</v>
      </c>
      <c r="L46" s="26"/>
      <c r="M46" s="66"/>
      <c r="N46" s="66"/>
      <c r="O46" s="65" t="str">
        <f t="shared" si="6"/>
        <v> </v>
      </c>
      <c r="P46" s="89" t="s">
        <v>42</v>
      </c>
      <c r="Q46" s="89" t="s">
        <v>83</v>
      </c>
      <c r="R46" s="89" t="s">
        <v>100</v>
      </c>
      <c r="S46" s="89" t="s">
        <v>42</v>
      </c>
      <c r="T46" s="89" t="s">
        <v>118</v>
      </c>
      <c r="U46" s="89" t="s">
        <v>77</v>
      </c>
      <c r="V46" s="1"/>
      <c r="W46" s="1"/>
      <c r="X46" s="1"/>
      <c r="Y46" s="89" t="s">
        <v>42</v>
      </c>
      <c r="Z46" s="89" t="s">
        <v>65</v>
      </c>
      <c r="AA46" s="89" t="s">
        <v>99</v>
      </c>
      <c r="AB46" s="89" t="s">
        <v>42</v>
      </c>
      <c r="AC46" s="89" t="s">
        <v>81</v>
      </c>
      <c r="AD46" s="89" t="s">
        <v>77</v>
      </c>
      <c r="AE46" s="1"/>
      <c r="AF46" s="1"/>
      <c r="AG46" s="1"/>
      <c r="AH46" s="1"/>
      <c r="AI46" s="1"/>
      <c r="AJ46" s="1"/>
      <c r="AK46" s="1"/>
      <c r="AL46" s="1"/>
      <c r="AM46" s="1"/>
      <c r="AN46" s="89" t="s">
        <v>42</v>
      </c>
      <c r="AO46" s="89" t="s">
        <v>83</v>
      </c>
      <c r="AP46" s="89" t="s">
        <v>103</v>
      </c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89" t="s">
        <v>42</v>
      </c>
      <c r="BG46" s="89" t="s">
        <v>109</v>
      </c>
      <c r="BH46" s="89" t="s">
        <v>110</v>
      </c>
      <c r="BI46" s="1"/>
      <c r="BJ46" s="1"/>
      <c r="BK46" s="1"/>
      <c r="BL46" s="1"/>
      <c r="BM46" s="1"/>
      <c r="BN46" s="1"/>
      <c r="BO46" s="89" t="s">
        <v>42</v>
      </c>
      <c r="BP46" s="89" t="s">
        <v>103</v>
      </c>
      <c r="BQ46" s="89" t="s">
        <v>100</v>
      </c>
      <c r="BR46" s="1"/>
      <c r="BS46" s="1"/>
      <c r="BT46" s="1"/>
      <c r="BU46" s="1"/>
      <c r="BV46" s="1"/>
      <c r="BW46" s="1"/>
      <c r="BX46" s="89" t="s">
        <v>42</v>
      </c>
      <c r="BY46" s="89" t="s">
        <v>81</v>
      </c>
      <c r="BZ46" s="89" t="s">
        <v>110</v>
      </c>
      <c r="CA46" s="1"/>
      <c r="CB46" s="1"/>
      <c r="CC46" s="1"/>
    </row>
    <row r="47" spans="1:81" s="3" customFormat="1" ht="12.75">
      <c r="A47" s="90">
        <v>43</v>
      </c>
      <c r="B47" s="90" t="s">
        <v>387</v>
      </c>
      <c r="C47" s="90" t="s">
        <v>444</v>
      </c>
      <c r="D47" s="89" t="s">
        <v>397</v>
      </c>
      <c r="E47" s="90" t="s">
        <v>265</v>
      </c>
      <c r="F47" s="64">
        <f t="shared" si="8"/>
        <v>137</v>
      </c>
      <c r="G47" s="2"/>
      <c r="H47" s="33"/>
      <c r="I47" s="5"/>
      <c r="J47" s="35">
        <f t="shared" si="4"/>
        <v>7</v>
      </c>
      <c r="K47" s="26">
        <f t="shared" si="5"/>
        <v>127</v>
      </c>
      <c r="L47" s="26"/>
      <c r="M47" s="66">
        <v>10</v>
      </c>
      <c r="N47" s="66"/>
      <c r="O47" s="65" t="str">
        <f t="shared" si="6"/>
        <v> 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89" t="s">
        <v>42</v>
      </c>
      <c r="BD47" s="89" t="s">
        <v>71</v>
      </c>
      <c r="BE47" s="89" t="s">
        <v>102</v>
      </c>
      <c r="BF47" s="89" t="s">
        <v>42</v>
      </c>
      <c r="BG47" s="89" t="s">
        <v>104</v>
      </c>
      <c r="BH47" s="89" t="s">
        <v>86</v>
      </c>
      <c r="BI47" s="1"/>
      <c r="BJ47" s="1"/>
      <c r="BK47" s="1"/>
      <c r="BL47" s="1"/>
      <c r="BM47" s="1"/>
      <c r="BN47" s="1"/>
      <c r="BO47" s="89" t="s">
        <v>42</v>
      </c>
      <c r="BP47" s="89" t="s">
        <v>110</v>
      </c>
      <c r="BQ47" s="89" t="s">
        <v>109</v>
      </c>
      <c r="BR47" s="89" t="s">
        <v>42</v>
      </c>
      <c r="BS47" s="89">
        <v>21</v>
      </c>
      <c r="BT47" s="89" t="s">
        <v>77</v>
      </c>
      <c r="BU47" s="89" t="s">
        <v>42</v>
      </c>
      <c r="BV47" s="89" t="s">
        <v>101</v>
      </c>
      <c r="BW47" s="89" t="s">
        <v>102</v>
      </c>
      <c r="BX47" s="89" t="s">
        <v>42</v>
      </c>
      <c r="BY47" s="89" t="s">
        <v>77</v>
      </c>
      <c r="BZ47" s="89" t="s">
        <v>83</v>
      </c>
      <c r="CA47" s="89" t="s">
        <v>42</v>
      </c>
      <c r="CB47" s="89" t="s">
        <v>75</v>
      </c>
      <c r="CC47" s="89" t="s">
        <v>103</v>
      </c>
    </row>
    <row r="48" spans="1:81" s="3" customFormat="1" ht="12.75">
      <c r="A48" s="90">
        <v>44</v>
      </c>
      <c r="B48" s="90" t="s">
        <v>387</v>
      </c>
      <c r="C48" s="90" t="s">
        <v>450</v>
      </c>
      <c r="D48" s="89" t="s">
        <v>405</v>
      </c>
      <c r="E48" s="90" t="s">
        <v>296</v>
      </c>
      <c r="F48" s="64">
        <f t="shared" si="8"/>
        <v>130</v>
      </c>
      <c r="G48" s="2"/>
      <c r="H48" s="33"/>
      <c r="I48" s="5"/>
      <c r="J48" s="35">
        <f t="shared" si="4"/>
        <v>6</v>
      </c>
      <c r="K48" s="26">
        <f t="shared" si="5"/>
        <v>130</v>
      </c>
      <c r="L48" s="26"/>
      <c r="M48" s="66"/>
      <c r="N48" s="66"/>
      <c r="O48" s="65" t="str">
        <f t="shared" si="6"/>
        <v> </v>
      </c>
      <c r="P48" s="1"/>
      <c r="Q48" s="1"/>
      <c r="R48" s="1"/>
      <c r="S48" s="89" t="s">
        <v>42</v>
      </c>
      <c r="T48" s="89" t="s">
        <v>71</v>
      </c>
      <c r="U48" s="89" t="s">
        <v>68</v>
      </c>
      <c r="V48" s="1"/>
      <c r="W48" s="1"/>
      <c r="X48" s="1"/>
      <c r="Y48" s="1"/>
      <c r="Z48" s="1"/>
      <c r="AA48" s="1"/>
      <c r="AB48" s="89" t="s">
        <v>42</v>
      </c>
      <c r="AC48" s="89" t="s">
        <v>291</v>
      </c>
      <c r="AD48" s="89" t="s">
        <v>109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89" t="s">
        <v>42</v>
      </c>
      <c r="BD48" s="89" t="s">
        <v>75</v>
      </c>
      <c r="BE48" s="89" t="s">
        <v>75</v>
      </c>
      <c r="BF48" s="1"/>
      <c r="BG48" s="1"/>
      <c r="BH48" s="1"/>
      <c r="BI48" s="1"/>
      <c r="BJ48" s="1"/>
      <c r="BK48" s="1"/>
      <c r="BL48" s="1"/>
      <c r="BM48" s="1"/>
      <c r="BN48" s="1"/>
      <c r="BO48" s="89" t="s">
        <v>42</v>
      </c>
      <c r="BP48" s="89" t="s">
        <v>101</v>
      </c>
      <c r="BQ48" s="89" t="s">
        <v>102</v>
      </c>
      <c r="BR48" s="89" t="s">
        <v>42</v>
      </c>
      <c r="BS48" s="89">
        <v>19</v>
      </c>
      <c r="BT48" s="89" t="s">
        <v>75</v>
      </c>
      <c r="BU48" s="1"/>
      <c r="BV48" s="1"/>
      <c r="BW48" s="1"/>
      <c r="BX48" s="1"/>
      <c r="BY48" s="1"/>
      <c r="BZ48" s="1"/>
      <c r="CA48" s="89" t="s">
        <v>42</v>
      </c>
      <c r="CB48" s="89" t="s">
        <v>109</v>
      </c>
      <c r="CC48" s="89" t="s">
        <v>102</v>
      </c>
    </row>
    <row r="49" spans="1:81" s="3" customFormat="1" ht="12.75">
      <c r="A49" s="90">
        <v>45</v>
      </c>
      <c r="B49" s="90" t="s">
        <v>387</v>
      </c>
      <c r="C49" s="90" t="s">
        <v>441</v>
      </c>
      <c r="D49" s="89" t="s">
        <v>405</v>
      </c>
      <c r="E49" s="90" t="s">
        <v>124</v>
      </c>
      <c r="F49" s="64">
        <f t="shared" si="8"/>
        <v>130</v>
      </c>
      <c r="G49" s="2"/>
      <c r="H49" s="33"/>
      <c r="I49" s="5"/>
      <c r="J49" s="35">
        <f t="shared" si="4"/>
        <v>4</v>
      </c>
      <c r="K49" s="26">
        <f t="shared" si="5"/>
        <v>130</v>
      </c>
      <c r="L49" s="26"/>
      <c r="M49" s="66"/>
      <c r="N49" s="66"/>
      <c r="O49" s="65" t="str">
        <f t="shared" si="6"/>
        <v> </v>
      </c>
      <c r="P49" s="1"/>
      <c r="Q49" s="1"/>
      <c r="R49" s="1"/>
      <c r="S49" s="89" t="s">
        <v>42</v>
      </c>
      <c r="T49" s="89" t="s">
        <v>109</v>
      </c>
      <c r="U49" s="89" t="s">
        <v>208</v>
      </c>
      <c r="V49" s="1"/>
      <c r="W49" s="1"/>
      <c r="X49" s="1"/>
      <c r="Y49" s="89" t="s">
        <v>42</v>
      </c>
      <c r="Z49" s="89" t="s">
        <v>103</v>
      </c>
      <c r="AA49" s="89" t="s">
        <v>66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89" t="s">
        <v>42</v>
      </c>
      <c r="AU49" s="89" t="s">
        <v>64</v>
      </c>
      <c r="AV49" s="89" t="s">
        <v>81</v>
      </c>
      <c r="AW49" s="1"/>
      <c r="AX49" s="1"/>
      <c r="AY49" s="1"/>
      <c r="AZ49" s="89" t="s">
        <v>42</v>
      </c>
      <c r="BA49" s="89" t="s">
        <v>70</v>
      </c>
      <c r="BB49" s="89" t="s">
        <v>92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s="3" customFormat="1" ht="12.75">
      <c r="A50" s="90">
        <v>46</v>
      </c>
      <c r="B50" s="90" t="s">
        <v>387</v>
      </c>
      <c r="C50" s="90" t="s">
        <v>443</v>
      </c>
      <c r="D50" s="89" t="s">
        <v>394</v>
      </c>
      <c r="E50" s="90" t="s">
        <v>265</v>
      </c>
      <c r="F50" s="64">
        <f>N50+M50+L50+H50</f>
        <v>126</v>
      </c>
      <c r="G50" s="2"/>
      <c r="H50" s="33">
        <f>K50</f>
        <v>126</v>
      </c>
      <c r="I50" s="5"/>
      <c r="J50" s="35">
        <f t="shared" si="4"/>
        <v>10</v>
      </c>
      <c r="K50" s="26">
        <f t="shared" si="5"/>
        <v>126</v>
      </c>
      <c r="L50" s="26"/>
      <c r="M50" s="66"/>
      <c r="N50" s="66"/>
      <c r="O50" s="65" t="str">
        <f t="shared" si="6"/>
        <v> </v>
      </c>
      <c r="P50" s="89" t="s">
        <v>42</v>
      </c>
      <c r="Q50" s="89" t="s">
        <v>91</v>
      </c>
      <c r="R50" s="89" t="s">
        <v>101</v>
      </c>
      <c r="S50" s="89" t="s">
        <v>42</v>
      </c>
      <c r="T50" s="89" t="s">
        <v>276</v>
      </c>
      <c r="U50" s="89" t="s">
        <v>108</v>
      </c>
      <c r="V50" s="89" t="s">
        <v>42</v>
      </c>
      <c r="W50" s="89" t="s">
        <v>68</v>
      </c>
      <c r="X50" s="89" t="s">
        <v>86</v>
      </c>
      <c r="Y50" s="89" t="s">
        <v>42</v>
      </c>
      <c r="Z50" s="89" t="s">
        <v>81</v>
      </c>
      <c r="AA50" s="89" t="s">
        <v>76</v>
      </c>
      <c r="AB50" s="1"/>
      <c r="AC50" s="1"/>
      <c r="AD50" s="1"/>
      <c r="AE50" s="1"/>
      <c r="AF50" s="1"/>
      <c r="AG50" s="125"/>
      <c r="AH50" s="1"/>
      <c r="AI50" s="1"/>
      <c r="AJ50" s="1"/>
      <c r="AK50" s="89" t="s">
        <v>42</v>
      </c>
      <c r="AL50" s="89" t="s">
        <v>69</v>
      </c>
      <c r="AM50" s="89" t="s">
        <v>74</v>
      </c>
      <c r="AN50" s="1"/>
      <c r="AO50" s="1"/>
      <c r="AP50" s="1"/>
      <c r="AQ50" s="1"/>
      <c r="AR50" s="1"/>
      <c r="AS50" s="1"/>
      <c r="AT50" s="89" t="s">
        <v>42</v>
      </c>
      <c r="AU50" s="89" t="s">
        <v>75</v>
      </c>
      <c r="AV50" s="89" t="s">
        <v>103</v>
      </c>
      <c r="AW50" s="1"/>
      <c r="AX50" s="1"/>
      <c r="AY50" s="1"/>
      <c r="AZ50" s="89" t="s">
        <v>42</v>
      </c>
      <c r="BA50" s="89" t="s">
        <v>100</v>
      </c>
      <c r="BB50" s="89" t="s">
        <v>100</v>
      </c>
      <c r="BC50" s="1"/>
      <c r="BD50" s="1"/>
      <c r="BE50" s="1"/>
      <c r="BF50" s="1"/>
      <c r="BG50" s="1"/>
      <c r="BH50" s="1"/>
      <c r="BI50" s="89" t="s">
        <v>42</v>
      </c>
      <c r="BJ50" s="89" t="s">
        <v>75</v>
      </c>
      <c r="BK50" s="89" t="s">
        <v>108</v>
      </c>
      <c r="BL50" s="1"/>
      <c r="BM50" s="1"/>
      <c r="BN50" s="125"/>
      <c r="BO50" s="1"/>
      <c r="BP50" s="1"/>
      <c r="BQ50" s="1"/>
      <c r="BR50" s="1"/>
      <c r="BS50" s="1"/>
      <c r="BT50" s="1"/>
      <c r="BU50" s="89" t="s">
        <v>42</v>
      </c>
      <c r="BV50" s="89" t="s">
        <v>100</v>
      </c>
      <c r="BW50" s="89" t="s">
        <v>103</v>
      </c>
      <c r="BX50" s="89" t="s">
        <v>42</v>
      </c>
      <c r="BY50" s="89" t="s">
        <v>73</v>
      </c>
      <c r="BZ50" s="89" t="s">
        <v>86</v>
      </c>
      <c r="CA50" s="1"/>
      <c r="CB50" s="1"/>
      <c r="CC50" s="1"/>
    </row>
    <row r="51" spans="1:81" s="3" customFormat="1" ht="12.75">
      <c r="A51" s="90">
        <v>47</v>
      </c>
      <c r="B51" s="90" t="s">
        <v>387</v>
      </c>
      <c r="C51" s="90" t="s">
        <v>442</v>
      </c>
      <c r="D51" s="89" t="s">
        <v>405</v>
      </c>
      <c r="E51" s="90" t="s">
        <v>121</v>
      </c>
      <c r="F51" s="64">
        <f aca="true" t="shared" si="9" ref="F51:F82">K51+L51+M51+N51</f>
        <v>126</v>
      </c>
      <c r="G51" s="2"/>
      <c r="H51" s="33"/>
      <c r="I51" s="5"/>
      <c r="J51" s="35">
        <f t="shared" si="4"/>
        <v>6</v>
      </c>
      <c r="K51" s="26">
        <f t="shared" si="5"/>
        <v>116</v>
      </c>
      <c r="L51" s="26"/>
      <c r="M51" s="66">
        <v>10</v>
      </c>
      <c r="N51" s="66"/>
      <c r="O51" s="65" t="str">
        <f t="shared" si="6"/>
        <v> </v>
      </c>
      <c r="P51" s="1"/>
      <c r="Q51" s="1"/>
      <c r="R51" s="1"/>
      <c r="S51" s="89" t="s">
        <v>42</v>
      </c>
      <c r="T51" s="89" t="s">
        <v>65</v>
      </c>
      <c r="U51" s="89" t="s">
        <v>69</v>
      </c>
      <c r="V51" s="1"/>
      <c r="W51" s="1"/>
      <c r="X51" s="1"/>
      <c r="Y51" s="89" t="s">
        <v>42</v>
      </c>
      <c r="Z51" s="89" t="s">
        <v>75</v>
      </c>
      <c r="AA51" s="89" t="s">
        <v>100</v>
      </c>
      <c r="AB51" s="89" t="s">
        <v>42</v>
      </c>
      <c r="AC51" s="89" t="s">
        <v>92</v>
      </c>
      <c r="AD51" s="89" t="s">
        <v>105</v>
      </c>
      <c r="AE51" s="1"/>
      <c r="AF51" s="1"/>
      <c r="AG51" s="1"/>
      <c r="AH51" s="89" t="s">
        <v>42</v>
      </c>
      <c r="AI51" s="89" t="s">
        <v>91</v>
      </c>
      <c r="AJ51" s="89">
        <v>19</v>
      </c>
      <c r="AK51" s="1"/>
      <c r="AL51" s="1"/>
      <c r="AM51" s="1"/>
      <c r="AN51" s="89" t="s">
        <v>42</v>
      </c>
      <c r="AO51" s="89" t="s">
        <v>105</v>
      </c>
      <c r="AP51" s="89" t="s">
        <v>108</v>
      </c>
      <c r="AQ51" s="1"/>
      <c r="AR51" s="1"/>
      <c r="AS51" s="1"/>
      <c r="AT51" s="1"/>
      <c r="AU51" s="1"/>
      <c r="AV51" s="1"/>
      <c r="AW51" s="1"/>
      <c r="AX51" s="1"/>
      <c r="AY51" s="1"/>
      <c r="AZ51" s="89" t="s">
        <v>42</v>
      </c>
      <c r="BA51" s="89" t="s">
        <v>102</v>
      </c>
      <c r="BB51" s="89" t="s">
        <v>99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s="3" customFormat="1" ht="12.75">
      <c r="A52" s="90">
        <v>48</v>
      </c>
      <c r="B52" s="90" t="s">
        <v>387</v>
      </c>
      <c r="C52" s="90" t="s">
        <v>447</v>
      </c>
      <c r="D52" s="89" t="s">
        <v>405</v>
      </c>
      <c r="E52" s="90" t="s">
        <v>265</v>
      </c>
      <c r="F52" s="64">
        <f t="shared" si="9"/>
        <v>119</v>
      </c>
      <c r="G52" s="2"/>
      <c r="H52" s="33"/>
      <c r="I52" s="5"/>
      <c r="J52" s="35">
        <f t="shared" si="4"/>
        <v>9</v>
      </c>
      <c r="K52" s="26">
        <f t="shared" si="5"/>
        <v>109</v>
      </c>
      <c r="L52" s="26"/>
      <c r="M52" s="66">
        <v>10</v>
      </c>
      <c r="N52" s="66"/>
      <c r="O52" s="65" t="str">
        <f t="shared" si="6"/>
        <v> </v>
      </c>
      <c r="P52" s="1"/>
      <c r="Q52" s="1"/>
      <c r="R52" s="1"/>
      <c r="S52" s="89" t="s">
        <v>42</v>
      </c>
      <c r="T52" s="89" t="s">
        <v>92</v>
      </c>
      <c r="U52" s="89" t="s">
        <v>102</v>
      </c>
      <c r="V52" s="1"/>
      <c r="W52" s="1"/>
      <c r="X52" s="1"/>
      <c r="Y52" s="89" t="s">
        <v>42</v>
      </c>
      <c r="Z52" s="89" t="s">
        <v>118</v>
      </c>
      <c r="AA52" s="89" t="s">
        <v>101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89" t="s">
        <v>42</v>
      </c>
      <c r="AU52" s="89" t="s">
        <v>71</v>
      </c>
      <c r="AV52" s="89" t="s">
        <v>87</v>
      </c>
      <c r="AW52" s="89" t="s">
        <v>42</v>
      </c>
      <c r="AX52" s="89" t="s">
        <v>110</v>
      </c>
      <c r="AY52" s="89" t="s">
        <v>109</v>
      </c>
      <c r="AZ52" s="89" t="s">
        <v>42</v>
      </c>
      <c r="BA52" s="89" t="s">
        <v>65</v>
      </c>
      <c r="BB52" s="89" t="s">
        <v>76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89" t="s">
        <v>42</v>
      </c>
      <c r="BP52" s="89" t="s">
        <v>100</v>
      </c>
      <c r="BQ52" s="89" t="s">
        <v>103</v>
      </c>
      <c r="BR52" s="1"/>
      <c r="BS52" s="1"/>
      <c r="BT52" s="1"/>
      <c r="BU52" s="89" t="s">
        <v>42</v>
      </c>
      <c r="BV52" s="89" t="s">
        <v>104</v>
      </c>
      <c r="BW52" s="89" t="s">
        <v>86</v>
      </c>
      <c r="BX52" s="89" t="s">
        <v>42</v>
      </c>
      <c r="BY52" s="89" t="s">
        <v>92</v>
      </c>
      <c r="BZ52" s="89" t="s">
        <v>103</v>
      </c>
      <c r="CA52" s="89" t="s">
        <v>42</v>
      </c>
      <c r="CB52" s="89" t="s">
        <v>73</v>
      </c>
      <c r="CC52" s="89" t="s">
        <v>72</v>
      </c>
    </row>
    <row r="53" spans="1:81" s="3" customFormat="1" ht="12.75">
      <c r="A53" s="90">
        <v>49</v>
      </c>
      <c r="B53" s="90" t="s">
        <v>387</v>
      </c>
      <c r="C53" s="90" t="s">
        <v>446</v>
      </c>
      <c r="D53" s="89" t="s">
        <v>397</v>
      </c>
      <c r="E53" s="90" t="s">
        <v>153</v>
      </c>
      <c r="F53" s="64">
        <f t="shared" si="9"/>
        <v>116</v>
      </c>
      <c r="G53" s="2"/>
      <c r="H53" s="33"/>
      <c r="I53" s="5"/>
      <c r="J53" s="35">
        <f t="shared" si="4"/>
        <v>3</v>
      </c>
      <c r="K53" s="26">
        <f t="shared" si="5"/>
        <v>116</v>
      </c>
      <c r="L53" s="26"/>
      <c r="M53" s="66"/>
      <c r="N53" s="66"/>
      <c r="O53" s="65" t="str">
        <f t="shared" si="6"/>
        <v> 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89" t="s">
        <v>42</v>
      </c>
      <c r="AX53" s="89" t="s">
        <v>53</v>
      </c>
      <c r="AY53" s="89" t="s">
        <v>66</v>
      </c>
      <c r="AZ53" s="1"/>
      <c r="BA53" s="1"/>
      <c r="BB53" s="1"/>
      <c r="BC53" s="89" t="s">
        <v>42</v>
      </c>
      <c r="BD53" s="89" t="s">
        <v>53</v>
      </c>
      <c r="BE53" s="89" t="s">
        <v>398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89" t="s">
        <v>42</v>
      </c>
      <c r="BS53" s="89" t="s">
        <v>53</v>
      </c>
      <c r="BT53" s="89" t="s">
        <v>312</v>
      </c>
      <c r="BU53" s="1"/>
      <c r="BV53" s="1"/>
      <c r="BW53" s="1"/>
      <c r="BX53" s="1"/>
      <c r="BY53" s="1"/>
      <c r="BZ53" s="1"/>
      <c r="CA53" s="1"/>
      <c r="CB53" s="1"/>
      <c r="CC53" s="1"/>
    </row>
    <row r="54" spans="1:81" s="3" customFormat="1" ht="12.75">
      <c r="A54" s="90">
        <v>50</v>
      </c>
      <c r="B54" s="90" t="s">
        <v>387</v>
      </c>
      <c r="C54" s="90" t="s">
        <v>456</v>
      </c>
      <c r="D54" s="89" t="s">
        <v>400</v>
      </c>
      <c r="E54" s="90" t="s">
        <v>175</v>
      </c>
      <c r="F54" s="64">
        <f t="shared" si="9"/>
        <v>113</v>
      </c>
      <c r="G54" s="2"/>
      <c r="H54" s="33"/>
      <c r="I54" s="5"/>
      <c r="J54" s="35">
        <f t="shared" si="4"/>
        <v>7</v>
      </c>
      <c r="K54" s="26">
        <f t="shared" si="5"/>
        <v>113</v>
      </c>
      <c r="L54" s="26"/>
      <c r="M54" s="66"/>
      <c r="N54" s="66"/>
      <c r="O54" s="65" t="str">
        <f t="shared" si="6"/>
        <v> </v>
      </c>
      <c r="P54" s="89" t="s">
        <v>42</v>
      </c>
      <c r="Q54" s="89" t="s">
        <v>102</v>
      </c>
      <c r="R54" s="89" t="s">
        <v>105</v>
      </c>
      <c r="S54" s="89" t="s">
        <v>42</v>
      </c>
      <c r="T54" s="89" t="s">
        <v>69</v>
      </c>
      <c r="U54" s="89" t="s">
        <v>65</v>
      </c>
      <c r="V54" s="89" t="s">
        <v>42</v>
      </c>
      <c r="W54" s="89" t="s">
        <v>102</v>
      </c>
      <c r="X54" s="89" t="s">
        <v>109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89" t="s">
        <v>42</v>
      </c>
      <c r="AO54" s="89" t="s">
        <v>68</v>
      </c>
      <c r="AP54" s="89" t="s">
        <v>101</v>
      </c>
      <c r="AQ54" s="1"/>
      <c r="AR54" s="1"/>
      <c r="AS54" s="1"/>
      <c r="AT54" s="1"/>
      <c r="AU54" s="1"/>
      <c r="AV54" s="1"/>
      <c r="AW54" s="1"/>
      <c r="AX54" s="1"/>
      <c r="AY54" s="1"/>
      <c r="AZ54" s="89" t="s">
        <v>42</v>
      </c>
      <c r="BA54" s="89" t="s">
        <v>83</v>
      </c>
      <c r="BB54" s="89" t="s">
        <v>103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89" t="s">
        <v>42</v>
      </c>
      <c r="BV54" s="89" t="s">
        <v>109</v>
      </c>
      <c r="BW54" s="89" t="s">
        <v>110</v>
      </c>
      <c r="BX54" s="1"/>
      <c r="BY54" s="1"/>
      <c r="BZ54" s="1"/>
      <c r="CA54" s="89" t="s">
        <v>42</v>
      </c>
      <c r="CB54" s="89" t="s">
        <v>65</v>
      </c>
      <c r="CC54" s="89" t="s">
        <v>101</v>
      </c>
    </row>
    <row r="55" spans="1:81" s="3" customFormat="1" ht="12.75">
      <c r="A55" s="90">
        <v>51</v>
      </c>
      <c r="B55" s="90" t="s">
        <v>387</v>
      </c>
      <c r="C55" s="90" t="s">
        <v>462</v>
      </c>
      <c r="D55" s="89" t="s">
        <v>405</v>
      </c>
      <c r="E55" s="90" t="s">
        <v>463</v>
      </c>
      <c r="F55" s="64">
        <f t="shared" si="9"/>
        <v>112</v>
      </c>
      <c r="G55" s="2"/>
      <c r="H55" s="33"/>
      <c r="I55" s="5"/>
      <c r="J55" s="35">
        <f t="shared" si="4"/>
        <v>4</v>
      </c>
      <c r="K55" s="26">
        <f t="shared" si="5"/>
        <v>112</v>
      </c>
      <c r="L55" s="26"/>
      <c r="M55" s="66"/>
      <c r="N55" s="66"/>
      <c r="O55" s="65" t="str">
        <f t="shared" si="6"/>
        <v> </v>
      </c>
      <c r="P55" s="1"/>
      <c r="Q55" s="1"/>
      <c r="R55" s="1"/>
      <c r="S55" s="89" t="s">
        <v>42</v>
      </c>
      <c r="T55" s="89" t="s">
        <v>105</v>
      </c>
      <c r="U55" s="89" t="s">
        <v>81</v>
      </c>
      <c r="V55" s="1"/>
      <c r="W55" s="1"/>
      <c r="X55" s="1"/>
      <c r="Y55" s="89" t="s">
        <v>42</v>
      </c>
      <c r="Z55" s="89" t="s">
        <v>104</v>
      </c>
      <c r="AA55" s="89" t="s">
        <v>83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89" t="s">
        <v>42</v>
      </c>
      <c r="AO55" s="89" t="s">
        <v>82</v>
      </c>
      <c r="AP55" s="89" t="s">
        <v>71</v>
      </c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89" t="s">
        <v>42</v>
      </c>
      <c r="CB55" s="89" t="s">
        <v>82</v>
      </c>
      <c r="CC55" s="89" t="s">
        <v>66</v>
      </c>
    </row>
    <row r="56" spans="1:81" s="3" customFormat="1" ht="12.75">
      <c r="A56" s="90">
        <v>52</v>
      </c>
      <c r="B56" s="90" t="s">
        <v>387</v>
      </c>
      <c r="C56" s="90" t="s">
        <v>448</v>
      </c>
      <c r="D56" s="89" t="s">
        <v>389</v>
      </c>
      <c r="E56" s="90" t="s">
        <v>449</v>
      </c>
      <c r="F56" s="64">
        <f t="shared" si="9"/>
        <v>112</v>
      </c>
      <c r="G56" s="2"/>
      <c r="H56" s="33"/>
      <c r="I56" s="5"/>
      <c r="J56" s="35">
        <f t="shared" si="4"/>
        <v>3</v>
      </c>
      <c r="K56" s="26">
        <f t="shared" si="5"/>
        <v>87</v>
      </c>
      <c r="L56" s="26"/>
      <c r="M56" s="66">
        <v>25</v>
      </c>
      <c r="N56" s="66"/>
      <c r="O56" s="65" t="str">
        <f t="shared" si="6"/>
        <v> 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89" t="s">
        <v>42</v>
      </c>
      <c r="AC56" s="89" t="s">
        <v>86</v>
      </c>
      <c r="AD56" s="89" t="s">
        <v>263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89" t="s">
        <v>42</v>
      </c>
      <c r="AU56" s="89" t="s">
        <v>109</v>
      </c>
      <c r="AV56" s="89" t="s">
        <v>102</v>
      </c>
      <c r="AW56" s="1"/>
      <c r="AX56" s="1"/>
      <c r="AY56" s="1"/>
      <c r="AZ56" s="89" t="s">
        <v>42</v>
      </c>
      <c r="BA56" s="89" t="s">
        <v>101</v>
      </c>
      <c r="BB56" s="89" t="s">
        <v>68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s="3" customFormat="1" ht="12.75">
      <c r="A57" s="90">
        <v>53</v>
      </c>
      <c r="B57" s="90" t="s">
        <v>387</v>
      </c>
      <c r="C57" s="90" t="s">
        <v>452</v>
      </c>
      <c r="D57" s="89" t="s">
        <v>389</v>
      </c>
      <c r="E57" s="90" t="s">
        <v>159</v>
      </c>
      <c r="F57" s="64">
        <f t="shared" si="9"/>
        <v>106</v>
      </c>
      <c r="G57" s="2"/>
      <c r="H57" s="33"/>
      <c r="I57" s="5"/>
      <c r="J57" s="35">
        <f aca="true" t="shared" si="10" ref="J57:J88">P57+S57+V57+Y57+AB57+AE57+AH57+AK57+AN57+AQ57+AT57+AW57+AZ57+BC57+BF57+BI57+BL57+BO57+BR57+BU57+BX57+CA57</f>
        <v>4</v>
      </c>
      <c r="K57" s="26">
        <f aca="true" t="shared" si="11" ref="K57:K88">R57+U57+X57+AA57+AD57+AG57+AJ57+AM57+AP57+AS57+AV57+AY57+BB57+BE57+BH57+BK57+BN57+BQ57+BT57+BW57+BZ57+CC57</f>
        <v>106</v>
      </c>
      <c r="L57" s="26"/>
      <c r="M57" s="66"/>
      <c r="N57" s="66"/>
      <c r="O57" s="65" t="str">
        <f aca="true" t="shared" si="12" ref="O57:O88">IF(COUNTIF(assolute,C57)&gt;1,"x"," ")</f>
        <v> 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89" t="s">
        <v>42</v>
      </c>
      <c r="AI57" s="89" t="s">
        <v>103</v>
      </c>
      <c r="AJ57" s="89">
        <v>36</v>
      </c>
      <c r="AK57" s="89" t="s">
        <v>42</v>
      </c>
      <c r="AL57" s="89" t="s">
        <v>110</v>
      </c>
      <c r="AM57" s="89" t="s">
        <v>102</v>
      </c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89" t="s">
        <v>42</v>
      </c>
      <c r="BD57" s="89" t="s">
        <v>102</v>
      </c>
      <c r="BE57" s="89" t="s">
        <v>71</v>
      </c>
      <c r="BF57" s="1"/>
      <c r="BG57" s="1"/>
      <c r="BH57" s="1"/>
      <c r="BI57" s="89" t="s">
        <v>42</v>
      </c>
      <c r="BJ57" s="89" t="s">
        <v>109</v>
      </c>
      <c r="BK57" s="89" t="s">
        <v>77</v>
      </c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s="3" customFormat="1" ht="12.75">
      <c r="A58" s="90">
        <v>54</v>
      </c>
      <c r="B58" s="90" t="s">
        <v>387</v>
      </c>
      <c r="C58" s="90" t="s">
        <v>453</v>
      </c>
      <c r="D58" s="89" t="s">
        <v>400</v>
      </c>
      <c r="E58" s="90" t="s">
        <v>159</v>
      </c>
      <c r="F58" s="64">
        <f t="shared" si="9"/>
        <v>105</v>
      </c>
      <c r="G58" s="2"/>
      <c r="H58" s="33"/>
      <c r="I58" s="5"/>
      <c r="J58" s="35">
        <f t="shared" si="10"/>
        <v>5</v>
      </c>
      <c r="K58" s="26">
        <f t="shared" si="11"/>
        <v>105</v>
      </c>
      <c r="L58" s="26"/>
      <c r="M58" s="66"/>
      <c r="N58" s="66"/>
      <c r="O58" s="65" t="str">
        <f t="shared" si="12"/>
        <v> 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89" t="s">
        <v>42</v>
      </c>
      <c r="AI58" s="89" t="s">
        <v>75</v>
      </c>
      <c r="AJ58" s="89">
        <v>25</v>
      </c>
      <c r="AK58" s="89" t="s">
        <v>42</v>
      </c>
      <c r="AL58" s="89" t="s">
        <v>83</v>
      </c>
      <c r="AM58" s="89" t="s">
        <v>101</v>
      </c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89" t="s">
        <v>42</v>
      </c>
      <c r="BD58" s="89" t="s">
        <v>65</v>
      </c>
      <c r="BE58" s="89" t="s">
        <v>77</v>
      </c>
      <c r="BF58" s="1"/>
      <c r="BG58" s="1"/>
      <c r="BH58" s="1"/>
      <c r="BI58" s="89" t="s">
        <v>42</v>
      </c>
      <c r="BJ58" s="89" t="s">
        <v>100</v>
      </c>
      <c r="BK58" s="89" t="s">
        <v>105</v>
      </c>
      <c r="BL58" s="1"/>
      <c r="BM58" s="1"/>
      <c r="BN58" s="1"/>
      <c r="BO58" s="1"/>
      <c r="BP58" s="1"/>
      <c r="BQ58" s="1"/>
      <c r="BR58" s="89" t="s">
        <v>42</v>
      </c>
      <c r="BS58" s="89">
        <v>17</v>
      </c>
      <c r="BT58" s="89" t="s">
        <v>65</v>
      </c>
      <c r="BU58" s="1"/>
      <c r="BV58" s="1"/>
      <c r="BW58" s="1"/>
      <c r="BX58" s="1"/>
      <c r="BY58" s="1"/>
      <c r="BZ58" s="1"/>
      <c r="CA58" s="1"/>
      <c r="CB58" s="1"/>
      <c r="CC58" s="1"/>
    </row>
    <row r="59" spans="1:81" s="3" customFormat="1" ht="12.75">
      <c r="A59" s="90">
        <v>55</v>
      </c>
      <c r="B59" s="90" t="s">
        <v>387</v>
      </c>
      <c r="C59" s="90" t="s">
        <v>454</v>
      </c>
      <c r="D59" s="89" t="s">
        <v>405</v>
      </c>
      <c r="E59" s="90" t="s">
        <v>318</v>
      </c>
      <c r="F59" s="64">
        <f t="shared" si="9"/>
        <v>105</v>
      </c>
      <c r="G59" s="2"/>
      <c r="H59" s="33"/>
      <c r="I59" s="5"/>
      <c r="J59" s="35">
        <f t="shared" si="10"/>
        <v>3</v>
      </c>
      <c r="K59" s="26">
        <f t="shared" si="11"/>
        <v>105</v>
      </c>
      <c r="L59" s="26"/>
      <c r="M59" s="66"/>
      <c r="N59" s="66"/>
      <c r="O59" s="65" t="str">
        <f t="shared" si="12"/>
        <v> </v>
      </c>
      <c r="P59" s="1"/>
      <c r="Q59" s="1"/>
      <c r="R59" s="1"/>
      <c r="S59" s="89" t="s">
        <v>42</v>
      </c>
      <c r="T59" s="89" t="s">
        <v>103</v>
      </c>
      <c r="U59" s="89" t="s">
        <v>283</v>
      </c>
      <c r="V59" s="1"/>
      <c r="W59" s="1"/>
      <c r="X59" s="1"/>
      <c r="Y59" s="89" t="s">
        <v>42</v>
      </c>
      <c r="Z59" s="89" t="s">
        <v>110</v>
      </c>
      <c r="AA59" s="89" t="s">
        <v>71</v>
      </c>
      <c r="AB59" s="89" t="s">
        <v>42</v>
      </c>
      <c r="AC59" s="89" t="s">
        <v>109</v>
      </c>
      <c r="AD59" s="89" t="s">
        <v>291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s="3" customFormat="1" ht="12.75">
      <c r="A60" s="90">
        <v>56</v>
      </c>
      <c r="B60" s="90" t="s">
        <v>387</v>
      </c>
      <c r="C60" s="90" t="s">
        <v>455</v>
      </c>
      <c r="D60" s="89" t="s">
        <v>389</v>
      </c>
      <c r="E60" s="90" t="s">
        <v>153</v>
      </c>
      <c r="F60" s="64">
        <f t="shared" si="9"/>
        <v>104</v>
      </c>
      <c r="G60" s="2"/>
      <c r="H60" s="33"/>
      <c r="I60" s="5"/>
      <c r="J60" s="35">
        <f t="shared" si="10"/>
        <v>5</v>
      </c>
      <c r="K60" s="26">
        <f t="shared" si="11"/>
        <v>104</v>
      </c>
      <c r="L60" s="26"/>
      <c r="M60" s="66"/>
      <c r="N60" s="66"/>
      <c r="O60" s="65" t="str">
        <f t="shared" si="12"/>
        <v> 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89" t="s">
        <v>42</v>
      </c>
      <c r="AF60" s="89" t="s">
        <v>82</v>
      </c>
      <c r="AG60" s="89" t="s">
        <v>75</v>
      </c>
      <c r="AH60" s="89" t="s">
        <v>42</v>
      </c>
      <c r="AI60" s="89" t="s">
        <v>99</v>
      </c>
      <c r="AJ60" s="89">
        <v>33</v>
      </c>
      <c r="AK60" s="89" t="s">
        <v>42</v>
      </c>
      <c r="AL60" s="89" t="s">
        <v>104</v>
      </c>
      <c r="AM60" s="89" t="s">
        <v>108</v>
      </c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89" t="s">
        <v>42</v>
      </c>
      <c r="BD60" s="89" t="s">
        <v>118</v>
      </c>
      <c r="BE60" s="89" t="s">
        <v>109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89" t="s">
        <v>42</v>
      </c>
      <c r="BS60" s="89">
        <v>28</v>
      </c>
      <c r="BT60" s="89" t="s">
        <v>108</v>
      </c>
      <c r="BU60" s="1"/>
      <c r="BV60" s="1"/>
      <c r="BW60" s="1"/>
      <c r="BX60" s="1"/>
      <c r="BY60" s="1"/>
      <c r="BZ60" s="1"/>
      <c r="CA60" s="1"/>
      <c r="CB60" s="1"/>
      <c r="CC60" s="1"/>
    </row>
    <row r="61" spans="1:81" s="3" customFormat="1" ht="12.75">
      <c r="A61" s="90">
        <v>57</v>
      </c>
      <c r="B61" s="90" t="s">
        <v>387</v>
      </c>
      <c r="C61" s="90" t="s">
        <v>457</v>
      </c>
      <c r="D61" s="89" t="s">
        <v>400</v>
      </c>
      <c r="E61" s="90" t="s">
        <v>153</v>
      </c>
      <c r="F61" s="64">
        <f t="shared" si="9"/>
        <v>101</v>
      </c>
      <c r="G61" s="2"/>
      <c r="H61" s="33"/>
      <c r="I61" s="5"/>
      <c r="J61" s="35">
        <f t="shared" si="10"/>
        <v>4</v>
      </c>
      <c r="K61" s="26">
        <f t="shared" si="11"/>
        <v>76</v>
      </c>
      <c r="L61" s="26"/>
      <c r="M61" s="66"/>
      <c r="N61" s="66">
        <v>25</v>
      </c>
      <c r="O61" s="65" t="str">
        <f t="shared" si="12"/>
        <v> 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89" t="s">
        <v>42</v>
      </c>
      <c r="AF61" s="89" t="s">
        <v>100</v>
      </c>
      <c r="AG61" s="89" t="s">
        <v>108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89" t="s">
        <v>42</v>
      </c>
      <c r="BD61" s="89" t="s">
        <v>91</v>
      </c>
      <c r="BE61" s="89" t="s">
        <v>100</v>
      </c>
      <c r="BF61" s="1"/>
      <c r="BG61" s="1"/>
      <c r="BH61" s="1"/>
      <c r="BI61" s="89" t="s">
        <v>42</v>
      </c>
      <c r="BJ61" s="89" t="s">
        <v>105</v>
      </c>
      <c r="BK61" s="89" t="s">
        <v>100</v>
      </c>
      <c r="BL61" s="1"/>
      <c r="BM61" s="1"/>
      <c r="BN61" s="1"/>
      <c r="BO61" s="1"/>
      <c r="BP61" s="1"/>
      <c r="BQ61" s="1"/>
      <c r="BR61" s="89" t="s">
        <v>42</v>
      </c>
      <c r="BS61" s="89">
        <v>18</v>
      </c>
      <c r="BT61" s="89" t="s">
        <v>68</v>
      </c>
      <c r="BU61" s="1"/>
      <c r="BV61" s="1"/>
      <c r="BW61" s="1"/>
      <c r="BX61" s="1"/>
      <c r="BY61" s="1"/>
      <c r="BZ61" s="1"/>
      <c r="CA61" s="1"/>
      <c r="CB61" s="1"/>
      <c r="CC61" s="1"/>
    </row>
    <row r="62" spans="1:81" s="3" customFormat="1" ht="12.75">
      <c r="A62" s="90">
        <v>58</v>
      </c>
      <c r="B62" s="90" t="s">
        <v>387</v>
      </c>
      <c r="C62" s="90" t="s">
        <v>458</v>
      </c>
      <c r="D62" s="89" t="s">
        <v>405</v>
      </c>
      <c r="E62" s="90" t="s">
        <v>163</v>
      </c>
      <c r="F62" s="64">
        <f t="shared" si="9"/>
        <v>100</v>
      </c>
      <c r="G62" s="2"/>
      <c r="H62" s="33"/>
      <c r="I62" s="5"/>
      <c r="J62" s="35">
        <f t="shared" si="10"/>
        <v>2</v>
      </c>
      <c r="K62" s="26">
        <f t="shared" si="11"/>
        <v>75</v>
      </c>
      <c r="L62" s="26"/>
      <c r="M62" s="66">
        <v>25</v>
      </c>
      <c r="N62" s="66"/>
      <c r="O62" s="65" t="str">
        <f t="shared" si="12"/>
        <v> 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89" t="s">
        <v>42</v>
      </c>
      <c r="AI62" s="89" t="s">
        <v>72</v>
      </c>
      <c r="AJ62" s="89">
        <v>45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89" t="s">
        <v>42</v>
      </c>
      <c r="AX62" s="89" t="s">
        <v>42</v>
      </c>
      <c r="AY62" s="89" t="s">
        <v>91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s="3" customFormat="1" ht="12.75">
      <c r="A63" s="90">
        <v>59</v>
      </c>
      <c r="B63" s="90" t="s">
        <v>387</v>
      </c>
      <c r="C63" s="90" t="s">
        <v>459</v>
      </c>
      <c r="D63" s="89" t="s">
        <v>389</v>
      </c>
      <c r="E63" s="90" t="s">
        <v>219</v>
      </c>
      <c r="F63" s="64">
        <f t="shared" si="9"/>
        <v>93</v>
      </c>
      <c r="G63" s="2"/>
      <c r="H63" s="33"/>
      <c r="I63" s="5"/>
      <c r="J63" s="35">
        <f t="shared" si="10"/>
        <v>3</v>
      </c>
      <c r="K63" s="26">
        <f t="shared" si="11"/>
        <v>93</v>
      </c>
      <c r="L63" s="26"/>
      <c r="M63" s="66"/>
      <c r="N63" s="66"/>
      <c r="O63" s="65" t="str">
        <f t="shared" si="12"/>
        <v> 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89" t="s">
        <v>42</v>
      </c>
      <c r="BD63" s="89" t="s">
        <v>100</v>
      </c>
      <c r="BE63" s="89" t="s">
        <v>91</v>
      </c>
      <c r="BF63" s="1"/>
      <c r="BG63" s="1"/>
      <c r="BH63" s="1"/>
      <c r="BI63" s="89" t="s">
        <v>42</v>
      </c>
      <c r="BJ63" s="89" t="s">
        <v>87</v>
      </c>
      <c r="BK63" s="89" t="s">
        <v>91</v>
      </c>
      <c r="BL63" s="1"/>
      <c r="BM63" s="1"/>
      <c r="BN63" s="1"/>
      <c r="BO63" s="1"/>
      <c r="BP63" s="1"/>
      <c r="BQ63" s="1"/>
      <c r="BR63" s="89" t="s">
        <v>42</v>
      </c>
      <c r="BS63" s="89">
        <v>10</v>
      </c>
      <c r="BT63" s="89" t="s">
        <v>92</v>
      </c>
      <c r="BU63" s="1"/>
      <c r="BV63" s="1"/>
      <c r="BW63" s="1"/>
      <c r="BX63" s="1"/>
      <c r="BY63" s="1"/>
      <c r="BZ63" s="1"/>
      <c r="CA63" s="1"/>
      <c r="CB63" s="1"/>
      <c r="CC63" s="1"/>
    </row>
    <row r="64" spans="1:81" s="3" customFormat="1" ht="12.75">
      <c r="A64" s="90">
        <v>60</v>
      </c>
      <c r="B64" s="90" t="s">
        <v>387</v>
      </c>
      <c r="C64" s="90" t="s">
        <v>461</v>
      </c>
      <c r="D64" s="89" t="s">
        <v>397</v>
      </c>
      <c r="E64" s="90" t="s">
        <v>370</v>
      </c>
      <c r="F64" s="64">
        <f t="shared" si="9"/>
        <v>87</v>
      </c>
      <c r="G64" s="2"/>
      <c r="H64" s="33"/>
      <c r="I64" s="5"/>
      <c r="J64" s="35">
        <f t="shared" si="10"/>
        <v>4</v>
      </c>
      <c r="K64" s="26">
        <f t="shared" si="11"/>
        <v>87</v>
      </c>
      <c r="L64" s="26"/>
      <c r="M64" s="66"/>
      <c r="N64" s="66"/>
      <c r="O64" s="65" t="str">
        <f t="shared" si="12"/>
        <v> 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89" t="s">
        <v>42</v>
      </c>
      <c r="AC64" s="89" t="s">
        <v>118</v>
      </c>
      <c r="AD64" s="89" t="s">
        <v>83</v>
      </c>
      <c r="AE64" s="1"/>
      <c r="AF64" s="1"/>
      <c r="AG64" s="1"/>
      <c r="AH64" s="89" t="s">
        <v>42</v>
      </c>
      <c r="AI64" s="89" t="s">
        <v>83</v>
      </c>
      <c r="AJ64" s="89">
        <v>26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89" t="s">
        <v>42</v>
      </c>
      <c r="BD64" s="89" t="s">
        <v>312</v>
      </c>
      <c r="BE64" s="89" t="s">
        <v>74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89" t="s">
        <v>42</v>
      </c>
      <c r="BY64" s="89" t="s">
        <v>110</v>
      </c>
      <c r="BZ64" s="89" t="s">
        <v>118</v>
      </c>
      <c r="CA64" s="1"/>
      <c r="CB64" s="1"/>
      <c r="CC64" s="1"/>
    </row>
    <row r="65" spans="1:81" s="3" customFormat="1" ht="12.75">
      <c r="A65" s="90">
        <v>61</v>
      </c>
      <c r="B65" s="90" t="s">
        <v>387</v>
      </c>
      <c r="C65" s="90" t="s">
        <v>474</v>
      </c>
      <c r="D65" s="89" t="s">
        <v>389</v>
      </c>
      <c r="E65" s="90" t="s">
        <v>201</v>
      </c>
      <c r="F65" s="64">
        <f t="shared" si="9"/>
        <v>85</v>
      </c>
      <c r="G65" s="2"/>
      <c r="H65" s="33"/>
      <c r="I65" s="5"/>
      <c r="J65" s="35">
        <f t="shared" si="10"/>
        <v>4</v>
      </c>
      <c r="K65" s="26">
        <f t="shared" si="11"/>
        <v>85</v>
      </c>
      <c r="L65" s="26"/>
      <c r="M65" s="66"/>
      <c r="N65" s="66"/>
      <c r="O65" s="65" t="str">
        <f t="shared" si="12"/>
        <v> 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89" t="s">
        <v>42</v>
      </c>
      <c r="AC65" s="89" t="s">
        <v>83</v>
      </c>
      <c r="AD65" s="89" t="s">
        <v>118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89" t="s">
        <v>42</v>
      </c>
      <c r="AR65" s="89" t="s">
        <v>109</v>
      </c>
      <c r="AS65" s="89" t="s">
        <v>110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89" t="s">
        <v>42</v>
      </c>
      <c r="BY65" s="89" t="s">
        <v>69</v>
      </c>
      <c r="BZ65" s="89" t="s">
        <v>104</v>
      </c>
      <c r="CA65" s="89" t="s">
        <v>42</v>
      </c>
      <c r="CB65" s="89" t="s">
        <v>99</v>
      </c>
      <c r="CC65" s="89" t="s">
        <v>105</v>
      </c>
    </row>
    <row r="66" spans="1:81" s="3" customFormat="1" ht="12.75">
      <c r="A66" s="90">
        <v>62</v>
      </c>
      <c r="B66" s="90" t="s">
        <v>387</v>
      </c>
      <c r="C66" s="90" t="s">
        <v>469</v>
      </c>
      <c r="D66" s="89" t="s">
        <v>397</v>
      </c>
      <c r="E66" s="90" t="s">
        <v>380</v>
      </c>
      <c r="F66" s="64">
        <f t="shared" si="9"/>
        <v>83</v>
      </c>
      <c r="G66" s="2"/>
      <c r="H66" s="33"/>
      <c r="I66" s="5"/>
      <c r="J66" s="35">
        <f t="shared" si="10"/>
        <v>6</v>
      </c>
      <c r="K66" s="26">
        <f t="shared" si="11"/>
        <v>83</v>
      </c>
      <c r="L66" s="26"/>
      <c r="M66" s="66"/>
      <c r="N66" s="66"/>
      <c r="O66" s="65" t="str">
        <f t="shared" si="12"/>
        <v> </v>
      </c>
      <c r="P66" s="1"/>
      <c r="Q66" s="1"/>
      <c r="R66" s="1"/>
      <c r="S66" s="1"/>
      <c r="T66" s="1"/>
      <c r="U66" s="1"/>
      <c r="V66" s="89" t="s">
        <v>42</v>
      </c>
      <c r="W66" s="89" t="s">
        <v>118</v>
      </c>
      <c r="X66" s="89" t="s">
        <v>67</v>
      </c>
      <c r="Y66" s="89" t="s">
        <v>42</v>
      </c>
      <c r="Z66" s="89" t="s">
        <v>102</v>
      </c>
      <c r="AA66" s="89" t="s">
        <v>77</v>
      </c>
      <c r="AB66" s="89" t="s">
        <v>42</v>
      </c>
      <c r="AC66" s="89" t="s">
        <v>113</v>
      </c>
      <c r="AD66" s="89" t="s">
        <v>104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89" t="s">
        <v>42</v>
      </c>
      <c r="BG66" s="89" t="s">
        <v>108</v>
      </c>
      <c r="BH66" s="89" t="s">
        <v>99</v>
      </c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89" t="s">
        <v>42</v>
      </c>
      <c r="BV66" s="89" t="s">
        <v>69</v>
      </c>
      <c r="BW66" s="89" t="s">
        <v>72</v>
      </c>
      <c r="BX66" s="1"/>
      <c r="BY66" s="1"/>
      <c r="BZ66" s="1"/>
      <c r="CA66" s="89" t="s">
        <v>42</v>
      </c>
      <c r="CB66" s="89" t="s">
        <v>105</v>
      </c>
      <c r="CC66" s="89" t="s">
        <v>99</v>
      </c>
    </row>
    <row r="67" spans="1:81" s="3" customFormat="1" ht="12.75">
      <c r="A67" s="90">
        <v>63</v>
      </c>
      <c r="B67" s="90" t="s">
        <v>387</v>
      </c>
      <c r="C67" s="90" t="s">
        <v>477</v>
      </c>
      <c r="D67" s="89" t="s">
        <v>405</v>
      </c>
      <c r="E67" s="90" t="s">
        <v>128</v>
      </c>
      <c r="F67" s="64">
        <f t="shared" si="9"/>
        <v>82</v>
      </c>
      <c r="G67" s="2"/>
      <c r="H67" s="33"/>
      <c r="I67" s="5"/>
      <c r="J67" s="35">
        <f t="shared" si="10"/>
        <v>6</v>
      </c>
      <c r="K67" s="26">
        <f t="shared" si="11"/>
        <v>82</v>
      </c>
      <c r="L67" s="26"/>
      <c r="M67" s="66"/>
      <c r="N67" s="66"/>
      <c r="O67" s="65" t="str">
        <f t="shared" si="12"/>
        <v> 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89" t="s">
        <v>42</v>
      </c>
      <c r="AF67" s="89" t="s">
        <v>105</v>
      </c>
      <c r="AG67" s="89" t="s">
        <v>86</v>
      </c>
      <c r="AH67" s="89" t="s">
        <v>42</v>
      </c>
      <c r="AI67" s="89" t="s">
        <v>208</v>
      </c>
      <c r="AJ67" s="89">
        <v>13</v>
      </c>
      <c r="AK67" s="89" t="s">
        <v>42</v>
      </c>
      <c r="AL67" s="89" t="s">
        <v>118</v>
      </c>
      <c r="AM67" s="89" t="s">
        <v>70</v>
      </c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89" t="s">
        <v>42</v>
      </c>
      <c r="BD67" s="89" t="s">
        <v>291</v>
      </c>
      <c r="BE67" s="89" t="s">
        <v>101</v>
      </c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89" t="s">
        <v>42</v>
      </c>
      <c r="BS67" s="89">
        <v>22</v>
      </c>
      <c r="BT67" s="89" t="s">
        <v>105</v>
      </c>
      <c r="BU67" s="1"/>
      <c r="BV67" s="1"/>
      <c r="BW67" s="1"/>
      <c r="BX67" s="1"/>
      <c r="BY67" s="1"/>
      <c r="BZ67" s="1"/>
      <c r="CA67" s="89" t="s">
        <v>42</v>
      </c>
      <c r="CB67" s="89" t="s">
        <v>108</v>
      </c>
      <c r="CC67" s="89" t="s">
        <v>77</v>
      </c>
    </row>
    <row r="68" spans="1:81" s="3" customFormat="1" ht="12.75">
      <c r="A68" s="90">
        <v>64</v>
      </c>
      <c r="B68" s="90" t="s">
        <v>387</v>
      </c>
      <c r="C68" s="90" t="s">
        <v>476</v>
      </c>
      <c r="D68" s="89" t="s">
        <v>394</v>
      </c>
      <c r="E68" s="90" t="s">
        <v>95</v>
      </c>
      <c r="F68" s="64">
        <f t="shared" si="9"/>
        <v>80</v>
      </c>
      <c r="G68" s="2"/>
      <c r="H68" s="33"/>
      <c r="I68" s="5"/>
      <c r="J68" s="35">
        <f t="shared" si="10"/>
        <v>5</v>
      </c>
      <c r="K68" s="26">
        <f t="shared" si="11"/>
        <v>80</v>
      </c>
      <c r="L68" s="26"/>
      <c r="M68" s="66"/>
      <c r="N68" s="66"/>
      <c r="O68" s="65" t="str">
        <f t="shared" si="12"/>
        <v> 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89" t="s">
        <v>42</v>
      </c>
      <c r="AC68" s="89" t="s">
        <v>272</v>
      </c>
      <c r="AD68" s="89" t="s">
        <v>108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89" t="s">
        <v>42</v>
      </c>
      <c r="AR68" s="89" t="s">
        <v>102</v>
      </c>
      <c r="AS68" s="89" t="s">
        <v>101</v>
      </c>
      <c r="AT68" s="89" t="s">
        <v>42</v>
      </c>
      <c r="AU68" s="89" t="s">
        <v>77</v>
      </c>
      <c r="AV68" s="89" t="s">
        <v>108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89" t="s">
        <v>42</v>
      </c>
      <c r="BY68" s="89" t="s">
        <v>75</v>
      </c>
      <c r="BZ68" s="89" t="s">
        <v>105</v>
      </c>
      <c r="CA68" s="89" t="s">
        <v>42</v>
      </c>
      <c r="CB68" s="89" t="s">
        <v>104</v>
      </c>
      <c r="CC68" s="89" t="s">
        <v>100</v>
      </c>
    </row>
    <row r="69" spans="1:81" s="3" customFormat="1" ht="12.75">
      <c r="A69" s="90">
        <v>65</v>
      </c>
      <c r="B69" s="90" t="s">
        <v>387</v>
      </c>
      <c r="C69" s="90" t="s">
        <v>467</v>
      </c>
      <c r="D69" s="89" t="s">
        <v>405</v>
      </c>
      <c r="E69" s="90" t="s">
        <v>265</v>
      </c>
      <c r="F69" s="64">
        <f t="shared" si="9"/>
        <v>79</v>
      </c>
      <c r="G69" s="2"/>
      <c r="H69" s="33"/>
      <c r="I69" s="5"/>
      <c r="J69" s="35">
        <f t="shared" si="10"/>
        <v>5</v>
      </c>
      <c r="K69" s="26">
        <f t="shared" si="11"/>
        <v>79</v>
      </c>
      <c r="L69" s="26"/>
      <c r="M69" s="66"/>
      <c r="N69" s="66"/>
      <c r="O69" s="65" t="str">
        <f t="shared" si="12"/>
        <v> 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89" t="s">
        <v>42</v>
      </c>
      <c r="BD69" s="89" t="s">
        <v>66</v>
      </c>
      <c r="BE69" s="89" t="s">
        <v>104</v>
      </c>
      <c r="BF69" s="89" t="s">
        <v>42</v>
      </c>
      <c r="BG69" s="89" t="s">
        <v>100</v>
      </c>
      <c r="BH69" s="89" t="s">
        <v>103</v>
      </c>
      <c r="BI69" s="1"/>
      <c r="BJ69" s="1"/>
      <c r="BK69" s="1"/>
      <c r="BL69" s="1"/>
      <c r="BM69" s="1"/>
      <c r="BN69" s="1"/>
      <c r="BO69" s="1"/>
      <c r="BP69" s="1"/>
      <c r="BQ69" s="1"/>
      <c r="BR69" s="89" t="s">
        <v>42</v>
      </c>
      <c r="BS69" s="89">
        <v>23</v>
      </c>
      <c r="BT69" s="89" t="s">
        <v>102</v>
      </c>
      <c r="BU69" s="89" t="s">
        <v>42</v>
      </c>
      <c r="BV69" s="89" t="s">
        <v>110</v>
      </c>
      <c r="BW69" s="89" t="s">
        <v>109</v>
      </c>
      <c r="BX69" s="1"/>
      <c r="BY69" s="1"/>
      <c r="BZ69" s="1"/>
      <c r="CA69" s="89" t="s">
        <v>42</v>
      </c>
      <c r="CB69" s="89" t="s">
        <v>69</v>
      </c>
      <c r="CC69" s="89" t="s">
        <v>76</v>
      </c>
    </row>
    <row r="70" spans="1:81" s="3" customFormat="1" ht="12.75">
      <c r="A70" s="90">
        <v>66</v>
      </c>
      <c r="B70" s="90" t="s">
        <v>387</v>
      </c>
      <c r="C70" s="90" t="s">
        <v>483</v>
      </c>
      <c r="D70" s="89" t="s">
        <v>389</v>
      </c>
      <c r="E70" s="90" t="s">
        <v>318</v>
      </c>
      <c r="F70" s="64">
        <f t="shared" si="9"/>
        <v>78</v>
      </c>
      <c r="G70" s="2"/>
      <c r="H70" s="33"/>
      <c r="I70" s="5"/>
      <c r="J70" s="35">
        <f t="shared" si="10"/>
        <v>3</v>
      </c>
      <c r="K70" s="26">
        <f t="shared" si="11"/>
        <v>78</v>
      </c>
      <c r="L70" s="26"/>
      <c r="M70" s="66"/>
      <c r="N70" s="66"/>
      <c r="O70" s="65" t="str">
        <f t="shared" si="12"/>
        <v> </v>
      </c>
      <c r="P70" s="1"/>
      <c r="Q70" s="1"/>
      <c r="R70" s="1"/>
      <c r="S70" s="1"/>
      <c r="T70" s="1"/>
      <c r="U70" s="1"/>
      <c r="V70" s="1"/>
      <c r="W70" s="1"/>
      <c r="X70" s="1"/>
      <c r="Y70" s="89" t="s">
        <v>42</v>
      </c>
      <c r="Z70" s="89" t="s">
        <v>76</v>
      </c>
      <c r="AA70" s="89" t="s">
        <v>81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89" t="s">
        <v>42</v>
      </c>
      <c r="BA70" s="89" t="s">
        <v>108</v>
      </c>
      <c r="BB70" s="89" t="s">
        <v>105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89" t="s">
        <v>42</v>
      </c>
      <c r="CB70" s="89" t="s">
        <v>86</v>
      </c>
      <c r="CC70" s="89" t="s">
        <v>68</v>
      </c>
    </row>
    <row r="71" spans="1:81" s="3" customFormat="1" ht="12.75">
      <c r="A71" s="90">
        <v>67</v>
      </c>
      <c r="B71" s="90" t="s">
        <v>387</v>
      </c>
      <c r="C71" s="90" t="s">
        <v>485</v>
      </c>
      <c r="D71" s="89" t="s">
        <v>394</v>
      </c>
      <c r="E71" s="90" t="s">
        <v>380</v>
      </c>
      <c r="F71" s="64">
        <f t="shared" si="9"/>
        <v>76</v>
      </c>
      <c r="G71" s="2"/>
      <c r="H71" s="33"/>
      <c r="I71" s="5"/>
      <c r="J71" s="35">
        <f t="shared" si="10"/>
        <v>3</v>
      </c>
      <c r="K71" s="26">
        <f t="shared" si="11"/>
        <v>76</v>
      </c>
      <c r="L71" s="26"/>
      <c r="M71" s="66"/>
      <c r="N71" s="66"/>
      <c r="O71" s="65" t="str">
        <f t="shared" si="12"/>
        <v> 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89" t="s">
        <v>42</v>
      </c>
      <c r="AC71" s="89" t="s">
        <v>68</v>
      </c>
      <c r="AD71" s="89" t="s">
        <v>66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89" t="s">
        <v>42</v>
      </c>
      <c r="AU71" s="89" t="s">
        <v>100</v>
      </c>
      <c r="AV71" s="89" t="s">
        <v>104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89" t="s">
        <v>42</v>
      </c>
      <c r="CB71" s="89" t="s">
        <v>87</v>
      </c>
      <c r="CC71" s="89" t="s">
        <v>71</v>
      </c>
    </row>
    <row r="72" spans="1:81" s="3" customFormat="1" ht="12.75">
      <c r="A72" s="90">
        <v>68</v>
      </c>
      <c r="B72" s="90" t="s">
        <v>387</v>
      </c>
      <c r="C72" s="90" t="s">
        <v>465</v>
      </c>
      <c r="D72" s="89" t="s">
        <v>405</v>
      </c>
      <c r="E72" s="90" t="s">
        <v>466</v>
      </c>
      <c r="F72" s="64">
        <f t="shared" si="9"/>
        <v>76</v>
      </c>
      <c r="G72" s="2"/>
      <c r="H72" s="33"/>
      <c r="I72" s="5"/>
      <c r="J72" s="35">
        <f t="shared" si="10"/>
        <v>2</v>
      </c>
      <c r="K72" s="26">
        <f t="shared" si="11"/>
        <v>76</v>
      </c>
      <c r="L72" s="26"/>
      <c r="M72" s="66"/>
      <c r="N72" s="66"/>
      <c r="O72" s="65" t="str">
        <f t="shared" si="12"/>
        <v> 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89" t="s">
        <v>42</v>
      </c>
      <c r="AC72" s="89" t="s">
        <v>87</v>
      </c>
      <c r="AD72" s="89" t="s">
        <v>411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89" t="s">
        <v>42</v>
      </c>
      <c r="BJ72" s="89" t="s">
        <v>82</v>
      </c>
      <c r="BK72" s="89" t="s">
        <v>118</v>
      </c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s="3" customFormat="1" ht="12.75">
      <c r="A73" s="90">
        <v>69</v>
      </c>
      <c r="B73" s="90" t="s">
        <v>387</v>
      </c>
      <c r="C73" s="90" t="s">
        <v>472</v>
      </c>
      <c r="D73" s="89" t="s">
        <v>400</v>
      </c>
      <c r="E73" s="90" t="s">
        <v>128</v>
      </c>
      <c r="F73" s="64">
        <f t="shared" si="9"/>
        <v>73</v>
      </c>
      <c r="G73" s="2"/>
      <c r="H73" s="33"/>
      <c r="I73" s="5"/>
      <c r="J73" s="35">
        <f t="shared" si="10"/>
        <v>6</v>
      </c>
      <c r="K73" s="26">
        <f t="shared" si="11"/>
        <v>73</v>
      </c>
      <c r="L73" s="26"/>
      <c r="M73" s="66"/>
      <c r="N73" s="66"/>
      <c r="O73" s="65" t="str">
        <f t="shared" si="12"/>
        <v> 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89" t="s">
        <v>42</v>
      </c>
      <c r="AF73" s="89" t="s">
        <v>83</v>
      </c>
      <c r="AG73" s="89" t="s">
        <v>76</v>
      </c>
      <c r="AH73" s="89" t="s">
        <v>42</v>
      </c>
      <c r="AI73" s="89" t="s">
        <v>65</v>
      </c>
      <c r="AJ73" s="89">
        <v>23</v>
      </c>
      <c r="AK73" s="89" t="s">
        <v>42</v>
      </c>
      <c r="AL73" s="89" t="s">
        <v>75</v>
      </c>
      <c r="AM73" s="89" t="s">
        <v>76</v>
      </c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89" t="s">
        <v>42</v>
      </c>
      <c r="BD73" s="89" t="s">
        <v>208</v>
      </c>
      <c r="BE73" s="89" t="s">
        <v>86</v>
      </c>
      <c r="BF73" s="1"/>
      <c r="BG73" s="1"/>
      <c r="BH73" s="1"/>
      <c r="BI73" s="89" t="s">
        <v>42</v>
      </c>
      <c r="BJ73" s="89" t="s">
        <v>71</v>
      </c>
      <c r="BK73" s="89" t="s">
        <v>101</v>
      </c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89" t="s">
        <v>42</v>
      </c>
      <c r="CB73" s="89" t="s">
        <v>91</v>
      </c>
      <c r="CC73" s="89" t="s">
        <v>74</v>
      </c>
    </row>
    <row r="74" spans="1:81" s="3" customFormat="1" ht="12.75">
      <c r="A74" s="90">
        <v>70</v>
      </c>
      <c r="B74" s="90" t="s">
        <v>387</v>
      </c>
      <c r="C74" s="90" t="s">
        <v>468</v>
      </c>
      <c r="D74" s="89" t="s">
        <v>405</v>
      </c>
      <c r="E74" s="90" t="s">
        <v>139</v>
      </c>
      <c r="F74" s="64">
        <f t="shared" si="9"/>
        <v>69</v>
      </c>
      <c r="G74" s="2"/>
      <c r="H74" s="33"/>
      <c r="I74" s="5"/>
      <c r="J74" s="35">
        <f t="shared" si="10"/>
        <v>7</v>
      </c>
      <c r="K74" s="26">
        <f t="shared" si="11"/>
        <v>69</v>
      </c>
      <c r="L74" s="26"/>
      <c r="M74" s="66"/>
      <c r="N74" s="66"/>
      <c r="O74" s="65" t="str">
        <f t="shared" si="12"/>
        <v> </v>
      </c>
      <c r="P74" s="89" t="s">
        <v>42</v>
      </c>
      <c r="Q74" s="89" t="s">
        <v>65</v>
      </c>
      <c r="R74" s="89" t="s">
        <v>108</v>
      </c>
      <c r="S74" s="1"/>
      <c r="T74" s="1"/>
      <c r="U74" s="1"/>
      <c r="V74" s="89" t="s">
        <v>42</v>
      </c>
      <c r="W74" s="89" t="s">
        <v>65</v>
      </c>
      <c r="X74" s="89" t="s">
        <v>101</v>
      </c>
      <c r="Y74" s="89" t="s">
        <v>42</v>
      </c>
      <c r="Z74" s="89" t="s">
        <v>66</v>
      </c>
      <c r="AA74" s="89" t="s">
        <v>103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89" t="s">
        <v>42</v>
      </c>
      <c r="AO74" s="89" t="s">
        <v>91</v>
      </c>
      <c r="AP74" s="89" t="s">
        <v>67</v>
      </c>
      <c r="AQ74" s="1"/>
      <c r="AR74" s="1"/>
      <c r="AS74" s="1"/>
      <c r="AT74" s="89" t="s">
        <v>42</v>
      </c>
      <c r="AU74" s="89" t="s">
        <v>92</v>
      </c>
      <c r="AV74" s="89" t="s">
        <v>72</v>
      </c>
      <c r="AW74" s="1"/>
      <c r="AX74" s="1"/>
      <c r="AY74" s="1"/>
      <c r="AZ74" s="1"/>
      <c r="BA74" s="1"/>
      <c r="BB74" s="1"/>
      <c r="BC74" s="1"/>
      <c r="BD74" s="1"/>
      <c r="BE74" s="1"/>
      <c r="BF74" s="89" t="s">
        <v>42</v>
      </c>
      <c r="BG74" s="89" t="s">
        <v>102</v>
      </c>
      <c r="BH74" s="89" t="s">
        <v>101</v>
      </c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89" t="s">
        <v>42</v>
      </c>
      <c r="BY74" s="89" t="s">
        <v>291</v>
      </c>
      <c r="BZ74" s="89" t="s">
        <v>87</v>
      </c>
      <c r="CA74" s="1"/>
      <c r="CB74" s="1"/>
      <c r="CC74" s="1"/>
    </row>
    <row r="75" spans="1:81" s="3" customFormat="1" ht="12.75">
      <c r="A75" s="90">
        <v>71</v>
      </c>
      <c r="B75" s="90" t="s">
        <v>387</v>
      </c>
      <c r="C75" s="90" t="s">
        <v>495</v>
      </c>
      <c r="D75" s="89" t="s">
        <v>394</v>
      </c>
      <c r="E75" s="90" t="s">
        <v>375</v>
      </c>
      <c r="F75" s="64">
        <f t="shared" si="9"/>
        <v>68</v>
      </c>
      <c r="G75" s="2"/>
      <c r="H75" s="33"/>
      <c r="I75" s="5"/>
      <c r="J75" s="35">
        <f t="shared" si="10"/>
        <v>2</v>
      </c>
      <c r="K75" s="26">
        <f t="shared" si="11"/>
        <v>68</v>
      </c>
      <c r="L75" s="26"/>
      <c r="M75" s="66"/>
      <c r="N75" s="66"/>
      <c r="O75" s="65" t="str">
        <f t="shared" si="12"/>
        <v> 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89" t="s">
        <v>42</v>
      </c>
      <c r="BY75" s="89" t="s">
        <v>87</v>
      </c>
      <c r="BZ75" s="89" t="s">
        <v>208</v>
      </c>
      <c r="CA75" s="89" t="s">
        <v>42</v>
      </c>
      <c r="CB75" s="89" t="s">
        <v>72</v>
      </c>
      <c r="CC75" s="89" t="s">
        <v>81</v>
      </c>
    </row>
    <row r="76" spans="1:81" s="3" customFormat="1" ht="12.75">
      <c r="A76" s="90">
        <v>72</v>
      </c>
      <c r="B76" s="90" t="s">
        <v>387</v>
      </c>
      <c r="C76" s="90" t="s">
        <v>470</v>
      </c>
      <c r="D76" s="89" t="s">
        <v>400</v>
      </c>
      <c r="E76" s="90" t="s">
        <v>115</v>
      </c>
      <c r="F76" s="64">
        <f t="shared" si="9"/>
        <v>67</v>
      </c>
      <c r="G76" s="2"/>
      <c r="H76" s="33"/>
      <c r="I76" s="5"/>
      <c r="J76" s="35">
        <f t="shared" si="10"/>
        <v>4</v>
      </c>
      <c r="K76" s="26">
        <f t="shared" si="11"/>
        <v>67</v>
      </c>
      <c r="L76" s="26"/>
      <c r="M76" s="66"/>
      <c r="N76" s="66"/>
      <c r="O76" s="65" t="str">
        <f t="shared" si="12"/>
        <v> 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89" t="s">
        <v>42</v>
      </c>
      <c r="BD76" s="89" t="s">
        <v>69</v>
      </c>
      <c r="BE76" s="89" t="s">
        <v>105</v>
      </c>
      <c r="BF76" s="89" t="s">
        <v>42</v>
      </c>
      <c r="BG76" s="89" t="s">
        <v>99</v>
      </c>
      <c r="BH76" s="89" t="s">
        <v>108</v>
      </c>
      <c r="BI76" s="89" t="s">
        <v>42</v>
      </c>
      <c r="BJ76" s="89" t="s">
        <v>104</v>
      </c>
      <c r="BK76" s="89" t="s">
        <v>102</v>
      </c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89" t="s">
        <v>42</v>
      </c>
      <c r="BY76" s="89" t="s">
        <v>113</v>
      </c>
      <c r="BZ76" s="89" t="s">
        <v>101</v>
      </c>
      <c r="CA76" s="1"/>
      <c r="CB76" s="1"/>
      <c r="CC76" s="1"/>
    </row>
    <row r="77" spans="1:81" s="3" customFormat="1" ht="12.75">
      <c r="A77" s="90">
        <v>73</v>
      </c>
      <c r="B77" s="90" t="s">
        <v>387</v>
      </c>
      <c r="C77" s="90" t="s">
        <v>471</v>
      </c>
      <c r="D77" s="89" t="s">
        <v>389</v>
      </c>
      <c r="E77" s="90" t="s">
        <v>159</v>
      </c>
      <c r="F77" s="64">
        <f t="shared" si="9"/>
        <v>66</v>
      </c>
      <c r="G77" s="2"/>
      <c r="H77" s="33"/>
      <c r="I77" s="5"/>
      <c r="J77" s="35">
        <f t="shared" si="10"/>
        <v>4</v>
      </c>
      <c r="K77" s="26">
        <f t="shared" si="11"/>
        <v>41</v>
      </c>
      <c r="L77" s="26"/>
      <c r="M77" s="66"/>
      <c r="N77" s="66">
        <v>25</v>
      </c>
      <c r="O77" s="65" t="str">
        <f t="shared" si="12"/>
        <v> 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89" t="s">
        <v>42</v>
      </c>
      <c r="AI77" s="89" t="s">
        <v>66</v>
      </c>
      <c r="AJ77" s="89">
        <v>20</v>
      </c>
      <c r="AK77" s="89" t="s">
        <v>42</v>
      </c>
      <c r="AL77" s="89" t="s">
        <v>65</v>
      </c>
      <c r="AM77" s="89" t="s">
        <v>82</v>
      </c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89" t="s">
        <v>42</v>
      </c>
      <c r="BD77" s="89" t="s">
        <v>263</v>
      </c>
      <c r="BE77" s="89" t="s">
        <v>67</v>
      </c>
      <c r="BF77" s="1"/>
      <c r="BG77" s="1"/>
      <c r="BH77" s="1"/>
      <c r="BI77" s="89" t="s">
        <v>42</v>
      </c>
      <c r="BJ77" s="89" t="s">
        <v>81</v>
      </c>
      <c r="BK77" s="89" t="s">
        <v>74</v>
      </c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s="3" customFormat="1" ht="12.75">
      <c r="A78" s="90">
        <v>74</v>
      </c>
      <c r="B78" s="90" t="s">
        <v>387</v>
      </c>
      <c r="C78" s="90" t="s">
        <v>484</v>
      </c>
      <c r="D78" s="89" t="s">
        <v>397</v>
      </c>
      <c r="E78" s="90" t="s">
        <v>121</v>
      </c>
      <c r="F78" s="64">
        <f t="shared" si="9"/>
        <v>63</v>
      </c>
      <c r="G78" s="2"/>
      <c r="H78" s="33"/>
      <c r="I78" s="5"/>
      <c r="J78" s="35">
        <f t="shared" si="10"/>
        <v>6</v>
      </c>
      <c r="K78" s="26">
        <f t="shared" si="11"/>
        <v>63</v>
      </c>
      <c r="L78" s="26"/>
      <c r="M78" s="66"/>
      <c r="N78" s="66"/>
      <c r="O78" s="65" t="str">
        <f t="shared" si="12"/>
        <v> </v>
      </c>
      <c r="P78" s="89" t="s">
        <v>42</v>
      </c>
      <c r="Q78" s="89" t="s">
        <v>71</v>
      </c>
      <c r="R78" s="89" t="s">
        <v>103</v>
      </c>
      <c r="S78" s="89" t="s">
        <v>42</v>
      </c>
      <c r="T78" s="89" t="s">
        <v>390</v>
      </c>
      <c r="U78" s="89" t="s">
        <v>42</v>
      </c>
      <c r="V78" s="1"/>
      <c r="W78" s="1"/>
      <c r="X78" s="1"/>
      <c r="Y78" s="89" t="s">
        <v>42</v>
      </c>
      <c r="Z78" s="89" t="s">
        <v>92</v>
      </c>
      <c r="AA78" s="89" t="s">
        <v>87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89" t="s">
        <v>42</v>
      </c>
      <c r="AO78" s="89" t="s">
        <v>75</v>
      </c>
      <c r="AP78" s="89" t="s">
        <v>86</v>
      </c>
      <c r="AQ78" s="1"/>
      <c r="AR78" s="1"/>
      <c r="AS78" s="1"/>
      <c r="AT78" s="1"/>
      <c r="AU78" s="1"/>
      <c r="AV78" s="1"/>
      <c r="AW78" s="1"/>
      <c r="AX78" s="1"/>
      <c r="AY78" s="1"/>
      <c r="AZ78" s="89" t="s">
        <v>42</v>
      </c>
      <c r="BA78" s="89" t="s">
        <v>77</v>
      </c>
      <c r="BB78" s="89" t="s">
        <v>110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89" t="s">
        <v>42</v>
      </c>
      <c r="CB78" s="89" t="s">
        <v>83</v>
      </c>
      <c r="CC78" s="89" t="s">
        <v>110</v>
      </c>
    </row>
    <row r="79" spans="1:81" s="3" customFormat="1" ht="12.75">
      <c r="A79" s="90">
        <v>75</v>
      </c>
      <c r="B79" s="90" t="s">
        <v>387</v>
      </c>
      <c r="C79" s="90" t="s">
        <v>475</v>
      </c>
      <c r="D79" s="89" t="s">
        <v>400</v>
      </c>
      <c r="E79" s="90" t="s">
        <v>153</v>
      </c>
      <c r="F79" s="64">
        <f t="shared" si="9"/>
        <v>62</v>
      </c>
      <c r="G79" s="2"/>
      <c r="H79" s="33"/>
      <c r="I79" s="5"/>
      <c r="J79" s="35">
        <f t="shared" si="10"/>
        <v>4</v>
      </c>
      <c r="K79" s="26">
        <f t="shared" si="11"/>
        <v>62</v>
      </c>
      <c r="L79" s="26"/>
      <c r="M79" s="66"/>
      <c r="N79" s="66"/>
      <c r="O79" s="65" t="str">
        <f t="shared" si="12"/>
        <v> 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89" t="s">
        <v>42</v>
      </c>
      <c r="AI79" s="89" t="s">
        <v>68</v>
      </c>
      <c r="AJ79" s="89">
        <v>24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89" t="s">
        <v>42</v>
      </c>
      <c r="BD79" s="89" t="s">
        <v>92</v>
      </c>
      <c r="BE79" s="89" t="s">
        <v>108</v>
      </c>
      <c r="BF79" s="1"/>
      <c r="BG79" s="1"/>
      <c r="BH79" s="1"/>
      <c r="BI79" s="89" t="s">
        <v>42</v>
      </c>
      <c r="BJ79" s="89" t="s">
        <v>91</v>
      </c>
      <c r="BK79" s="89" t="s">
        <v>87</v>
      </c>
      <c r="BL79" s="1"/>
      <c r="BM79" s="1"/>
      <c r="BN79" s="1"/>
      <c r="BO79" s="1"/>
      <c r="BP79" s="1"/>
      <c r="BQ79" s="1"/>
      <c r="BR79" s="89" t="s">
        <v>42</v>
      </c>
      <c r="BS79" s="89">
        <v>29</v>
      </c>
      <c r="BT79" s="89" t="s">
        <v>110</v>
      </c>
      <c r="BU79" s="1"/>
      <c r="BV79" s="1"/>
      <c r="BW79" s="1"/>
      <c r="BX79" s="1"/>
      <c r="BY79" s="1"/>
      <c r="BZ79" s="1"/>
      <c r="CA79" s="1"/>
      <c r="CB79" s="1"/>
      <c r="CC79" s="1"/>
    </row>
    <row r="80" spans="1:81" s="3" customFormat="1" ht="12.75">
      <c r="A80" s="90">
        <v>76</v>
      </c>
      <c r="B80" s="90" t="s">
        <v>387</v>
      </c>
      <c r="C80" s="90" t="s">
        <v>479</v>
      </c>
      <c r="D80" s="89" t="s">
        <v>389</v>
      </c>
      <c r="E80" s="90" t="s">
        <v>173</v>
      </c>
      <c r="F80" s="64">
        <f t="shared" si="9"/>
        <v>59</v>
      </c>
      <c r="G80" s="2"/>
      <c r="H80" s="33"/>
      <c r="I80" s="5"/>
      <c r="J80" s="35">
        <f t="shared" si="10"/>
        <v>3</v>
      </c>
      <c r="K80" s="26">
        <f t="shared" si="11"/>
        <v>59</v>
      </c>
      <c r="L80" s="26"/>
      <c r="M80" s="66"/>
      <c r="N80" s="66"/>
      <c r="O80" s="65" t="str">
        <f t="shared" si="12"/>
        <v> </v>
      </c>
      <c r="P80" s="89" t="s">
        <v>42</v>
      </c>
      <c r="Q80" s="89" t="s">
        <v>105</v>
      </c>
      <c r="R80" s="89" t="s">
        <v>102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89" t="s">
        <v>42</v>
      </c>
      <c r="BV80" s="89" t="s">
        <v>86</v>
      </c>
      <c r="BW80" s="89" t="s">
        <v>104</v>
      </c>
      <c r="BX80" s="89" t="s">
        <v>42</v>
      </c>
      <c r="BY80" s="89" t="s">
        <v>68</v>
      </c>
      <c r="BZ80" s="89" t="s">
        <v>102</v>
      </c>
      <c r="CA80" s="1"/>
      <c r="CB80" s="1"/>
      <c r="CC80" s="1"/>
    </row>
    <row r="81" spans="1:81" s="3" customFormat="1" ht="12.75">
      <c r="A81" s="90">
        <v>77</v>
      </c>
      <c r="B81" s="90" t="s">
        <v>387</v>
      </c>
      <c r="C81" s="90" t="s">
        <v>478</v>
      </c>
      <c r="D81" s="89" t="s">
        <v>397</v>
      </c>
      <c r="E81" s="90" t="s">
        <v>242</v>
      </c>
      <c r="F81" s="64">
        <f t="shared" si="9"/>
        <v>59</v>
      </c>
      <c r="G81" s="2"/>
      <c r="H81" s="33"/>
      <c r="I81" s="5"/>
      <c r="J81" s="35">
        <f t="shared" si="10"/>
        <v>2</v>
      </c>
      <c r="K81" s="26">
        <f t="shared" si="11"/>
        <v>59</v>
      </c>
      <c r="L81" s="26"/>
      <c r="M81" s="66"/>
      <c r="N81" s="66"/>
      <c r="O81" s="65" t="str">
        <f t="shared" si="12"/>
        <v> 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89" t="s">
        <v>42</v>
      </c>
      <c r="BD81" s="89" t="s">
        <v>109</v>
      </c>
      <c r="BE81" s="89" t="s">
        <v>118</v>
      </c>
      <c r="BF81" s="1"/>
      <c r="BG81" s="1"/>
      <c r="BH81" s="1"/>
      <c r="BI81" s="89" t="s">
        <v>42</v>
      </c>
      <c r="BJ81" s="89" t="s">
        <v>101</v>
      </c>
      <c r="BK81" s="89" t="s">
        <v>71</v>
      </c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s="3" customFormat="1" ht="12.75">
      <c r="A82" s="90">
        <v>78</v>
      </c>
      <c r="B82" s="90" t="s">
        <v>387</v>
      </c>
      <c r="C82" s="90" t="s">
        <v>486</v>
      </c>
      <c r="D82" s="89" t="s">
        <v>397</v>
      </c>
      <c r="E82" s="90" t="s">
        <v>375</v>
      </c>
      <c r="F82" s="64">
        <f t="shared" si="9"/>
        <v>57</v>
      </c>
      <c r="G82" s="2"/>
      <c r="H82" s="33"/>
      <c r="I82" s="5"/>
      <c r="J82" s="35">
        <f t="shared" si="10"/>
        <v>6</v>
      </c>
      <c r="K82" s="26">
        <f t="shared" si="11"/>
        <v>57</v>
      </c>
      <c r="L82" s="26"/>
      <c r="M82" s="66"/>
      <c r="N82" s="66"/>
      <c r="O82" s="65" t="str">
        <f t="shared" si="12"/>
        <v> </v>
      </c>
      <c r="P82" s="1"/>
      <c r="Q82" s="1"/>
      <c r="R82" s="1"/>
      <c r="S82" s="89" t="s">
        <v>42</v>
      </c>
      <c r="T82" s="89" t="s">
        <v>395</v>
      </c>
      <c r="U82" s="89" t="s">
        <v>72</v>
      </c>
      <c r="V82" s="1"/>
      <c r="W82" s="1"/>
      <c r="X82" s="1"/>
      <c r="Y82" s="1"/>
      <c r="Z82" s="1"/>
      <c r="AA82" s="1"/>
      <c r="AB82" s="89" t="s">
        <v>42</v>
      </c>
      <c r="AC82" s="89" t="s">
        <v>402</v>
      </c>
      <c r="AD82" s="89" t="s">
        <v>76</v>
      </c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89" t="s">
        <v>42</v>
      </c>
      <c r="AU82" s="89" t="s">
        <v>68</v>
      </c>
      <c r="AV82" s="89" t="s">
        <v>86</v>
      </c>
      <c r="AW82" s="1"/>
      <c r="AX82" s="1"/>
      <c r="AY82" s="1"/>
      <c r="AZ82" s="89" t="s">
        <v>42</v>
      </c>
      <c r="BA82" s="89" t="s">
        <v>75</v>
      </c>
      <c r="BB82" s="89" t="s">
        <v>86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89" t="s">
        <v>42</v>
      </c>
      <c r="BY82" s="89" t="s">
        <v>208</v>
      </c>
      <c r="BZ82" s="89" t="s">
        <v>76</v>
      </c>
      <c r="CA82" s="89" t="s">
        <v>42</v>
      </c>
      <c r="CB82" s="89" t="s">
        <v>71</v>
      </c>
      <c r="CC82" s="89" t="s">
        <v>87</v>
      </c>
    </row>
    <row r="83" spans="1:81" s="3" customFormat="1" ht="12.75">
      <c r="A83" s="90">
        <v>79</v>
      </c>
      <c r="B83" s="90" t="s">
        <v>387</v>
      </c>
      <c r="C83" s="90" t="s">
        <v>480</v>
      </c>
      <c r="D83" s="89" t="s">
        <v>394</v>
      </c>
      <c r="E83" s="90" t="s">
        <v>175</v>
      </c>
      <c r="F83" s="64">
        <f aca="true" t="shared" si="13" ref="F83:F114">K83+L83+M83+N83</f>
        <v>56</v>
      </c>
      <c r="G83" s="2"/>
      <c r="H83" s="33"/>
      <c r="I83" s="5"/>
      <c r="J83" s="35">
        <f t="shared" si="10"/>
        <v>3</v>
      </c>
      <c r="K83" s="26">
        <f t="shared" si="11"/>
        <v>56</v>
      </c>
      <c r="L83" s="26"/>
      <c r="M83" s="66"/>
      <c r="N83" s="66"/>
      <c r="O83" s="65" t="str">
        <f t="shared" si="12"/>
        <v> 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89" t="s">
        <v>42</v>
      </c>
      <c r="AL83" s="89" t="s">
        <v>100</v>
      </c>
      <c r="AM83" s="89" t="s">
        <v>99</v>
      </c>
      <c r="AN83" s="89" t="s">
        <v>42</v>
      </c>
      <c r="AO83" s="89" t="s">
        <v>101</v>
      </c>
      <c r="AP83" s="89" t="s">
        <v>68</v>
      </c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89" t="s">
        <v>42</v>
      </c>
      <c r="BV83" s="89" t="s">
        <v>99</v>
      </c>
      <c r="BW83" s="89" t="s">
        <v>108</v>
      </c>
      <c r="BX83" s="1"/>
      <c r="BY83" s="1"/>
      <c r="BZ83" s="1"/>
      <c r="CA83" s="1"/>
      <c r="CB83" s="1"/>
      <c r="CC83" s="1"/>
    </row>
    <row r="84" spans="1:81" s="3" customFormat="1" ht="12.75">
      <c r="A84" s="90">
        <v>80</v>
      </c>
      <c r="B84" s="90" t="s">
        <v>387</v>
      </c>
      <c r="C84" s="90" t="s">
        <v>481</v>
      </c>
      <c r="D84" s="89" t="s">
        <v>405</v>
      </c>
      <c r="E84" s="90" t="s">
        <v>215</v>
      </c>
      <c r="F84" s="64">
        <f t="shared" si="13"/>
        <v>55</v>
      </c>
      <c r="G84" s="2"/>
      <c r="H84" s="33"/>
      <c r="I84" s="5"/>
      <c r="J84" s="35">
        <f t="shared" si="10"/>
        <v>3</v>
      </c>
      <c r="K84" s="26">
        <f t="shared" si="11"/>
        <v>55</v>
      </c>
      <c r="L84" s="26"/>
      <c r="M84" s="66"/>
      <c r="N84" s="66"/>
      <c r="O84" s="65" t="str">
        <f t="shared" si="12"/>
        <v> 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89" t="s">
        <v>42</v>
      </c>
      <c r="AO84" s="89" t="s">
        <v>102</v>
      </c>
      <c r="AP84" s="89" t="s">
        <v>99</v>
      </c>
      <c r="AQ84" s="89" t="s">
        <v>42</v>
      </c>
      <c r="AR84" s="89" t="s">
        <v>103</v>
      </c>
      <c r="AS84" s="89" t="s">
        <v>100</v>
      </c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89" t="s">
        <v>42</v>
      </c>
      <c r="BV84" s="89" t="s">
        <v>76</v>
      </c>
      <c r="BW84" s="89" t="s">
        <v>105</v>
      </c>
      <c r="BX84" s="1"/>
      <c r="BY84" s="1"/>
      <c r="BZ84" s="1"/>
      <c r="CA84" s="1"/>
      <c r="CB84" s="1"/>
      <c r="CC84" s="1"/>
    </row>
    <row r="85" spans="1:81" s="3" customFormat="1" ht="12.75">
      <c r="A85" s="90">
        <v>81</v>
      </c>
      <c r="B85" s="90" t="s">
        <v>387</v>
      </c>
      <c r="C85" s="90" t="s">
        <v>482</v>
      </c>
      <c r="D85" s="89" t="s">
        <v>397</v>
      </c>
      <c r="E85" s="90" t="s">
        <v>215</v>
      </c>
      <c r="F85" s="64">
        <f t="shared" si="13"/>
        <v>53</v>
      </c>
      <c r="G85" s="2"/>
      <c r="H85" s="33"/>
      <c r="I85" s="5"/>
      <c r="J85" s="35">
        <f t="shared" si="10"/>
        <v>7</v>
      </c>
      <c r="K85" s="26">
        <f t="shared" si="11"/>
        <v>53</v>
      </c>
      <c r="L85" s="26"/>
      <c r="M85" s="66"/>
      <c r="N85" s="66"/>
      <c r="O85" s="65" t="str">
        <f t="shared" si="12"/>
        <v> </v>
      </c>
      <c r="P85" s="89" t="s">
        <v>42</v>
      </c>
      <c r="Q85" s="89" t="s">
        <v>276</v>
      </c>
      <c r="R85" s="89" t="s">
        <v>70</v>
      </c>
      <c r="S85" s="89" t="s">
        <v>42</v>
      </c>
      <c r="T85" s="89" t="s">
        <v>312</v>
      </c>
      <c r="U85" s="89" t="s">
        <v>86</v>
      </c>
      <c r="V85" s="89" t="s">
        <v>42</v>
      </c>
      <c r="W85" s="89" t="s">
        <v>91</v>
      </c>
      <c r="X85" s="89" t="s">
        <v>74</v>
      </c>
      <c r="Y85" s="89" t="s">
        <v>42</v>
      </c>
      <c r="Z85" s="89" t="s">
        <v>113</v>
      </c>
      <c r="AA85" s="89" t="s">
        <v>74</v>
      </c>
      <c r="AB85" s="89" t="s">
        <v>42</v>
      </c>
      <c r="AC85" s="89" t="s">
        <v>283</v>
      </c>
      <c r="AD85" s="89" t="s">
        <v>110</v>
      </c>
      <c r="AE85" s="1"/>
      <c r="AF85" s="1"/>
      <c r="AG85" s="1"/>
      <c r="AH85" s="1"/>
      <c r="AI85" s="1"/>
      <c r="AJ85" s="1"/>
      <c r="AK85" s="1"/>
      <c r="AL85" s="1"/>
      <c r="AM85" s="1"/>
      <c r="AN85" s="89" t="s">
        <v>42</v>
      </c>
      <c r="AO85" s="89" t="s">
        <v>118</v>
      </c>
      <c r="AP85" s="89" t="s">
        <v>64</v>
      </c>
      <c r="AQ85" s="1"/>
      <c r="AR85" s="1"/>
      <c r="AS85" s="1"/>
      <c r="AT85" s="89" t="s">
        <v>42</v>
      </c>
      <c r="AU85" s="89" t="s">
        <v>81</v>
      </c>
      <c r="AV85" s="89" t="s">
        <v>64</v>
      </c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s="3" customFormat="1" ht="12.75">
      <c r="A86" s="90">
        <v>82</v>
      </c>
      <c r="B86" s="90" t="s">
        <v>387</v>
      </c>
      <c r="C86" s="90" t="s">
        <v>500</v>
      </c>
      <c r="D86" s="89" t="s">
        <v>397</v>
      </c>
      <c r="E86" s="90" t="s">
        <v>128</v>
      </c>
      <c r="F86" s="64">
        <f t="shared" si="13"/>
        <v>52</v>
      </c>
      <c r="G86" s="2"/>
      <c r="H86" s="33"/>
      <c r="I86" s="5"/>
      <c r="J86" s="35">
        <f t="shared" si="10"/>
        <v>2</v>
      </c>
      <c r="K86" s="26">
        <f t="shared" si="11"/>
        <v>52</v>
      </c>
      <c r="L86" s="26"/>
      <c r="M86" s="66"/>
      <c r="N86" s="66"/>
      <c r="O86" s="65" t="str">
        <f t="shared" si="12"/>
        <v> 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89" t="s">
        <v>42</v>
      </c>
      <c r="BD86" s="89" t="s">
        <v>104</v>
      </c>
      <c r="BE86" s="89" t="s">
        <v>66</v>
      </c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89" t="s">
        <v>42</v>
      </c>
      <c r="CB86" s="89" t="s">
        <v>110</v>
      </c>
      <c r="CC86" s="89" t="s">
        <v>83</v>
      </c>
    </row>
    <row r="87" spans="1:81" s="3" customFormat="1" ht="12.75">
      <c r="A87" s="90">
        <v>83</v>
      </c>
      <c r="B87" s="90" t="s">
        <v>387</v>
      </c>
      <c r="C87" s="90" t="s">
        <v>487</v>
      </c>
      <c r="D87" s="89" t="s">
        <v>400</v>
      </c>
      <c r="E87" s="90" t="s">
        <v>128</v>
      </c>
      <c r="F87" s="64">
        <f t="shared" si="13"/>
        <v>47</v>
      </c>
      <c r="G87" s="2"/>
      <c r="H87" s="33"/>
      <c r="I87" s="5"/>
      <c r="J87" s="35">
        <f t="shared" si="10"/>
        <v>3</v>
      </c>
      <c r="K87" s="26">
        <f t="shared" si="11"/>
        <v>47</v>
      </c>
      <c r="L87" s="26"/>
      <c r="M87" s="66"/>
      <c r="N87" s="66"/>
      <c r="O87" s="65" t="str">
        <f t="shared" si="12"/>
        <v> 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89" t="s">
        <v>42</v>
      </c>
      <c r="AF87" s="89" t="s">
        <v>75</v>
      </c>
      <c r="AG87" s="89" t="s">
        <v>87</v>
      </c>
      <c r="AH87" s="89" t="s">
        <v>42</v>
      </c>
      <c r="AI87" s="89" t="s">
        <v>69</v>
      </c>
      <c r="AJ87" s="89">
        <v>22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89" t="s">
        <v>42</v>
      </c>
      <c r="BJ87" s="89" t="s">
        <v>83</v>
      </c>
      <c r="BK87" s="89" t="s">
        <v>99</v>
      </c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s="3" customFormat="1" ht="12.75">
      <c r="A88" s="90">
        <v>84</v>
      </c>
      <c r="B88" s="90" t="s">
        <v>387</v>
      </c>
      <c r="C88" s="90" t="s">
        <v>488</v>
      </c>
      <c r="D88" s="89" t="s">
        <v>394</v>
      </c>
      <c r="E88" s="90" t="s">
        <v>153</v>
      </c>
      <c r="F88" s="64">
        <f t="shared" si="13"/>
        <v>46</v>
      </c>
      <c r="G88" s="2"/>
      <c r="H88" s="33"/>
      <c r="I88" s="5"/>
      <c r="J88" s="35">
        <f t="shared" si="10"/>
        <v>6</v>
      </c>
      <c r="K88" s="26">
        <f t="shared" si="11"/>
        <v>46</v>
      </c>
      <c r="L88" s="26"/>
      <c r="M88" s="66"/>
      <c r="N88" s="66"/>
      <c r="O88" s="65" t="str">
        <f t="shared" si="12"/>
        <v> 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89" t="s">
        <v>42</v>
      </c>
      <c r="AC88" s="89" t="s">
        <v>312</v>
      </c>
      <c r="AD88" s="89" t="s">
        <v>103</v>
      </c>
      <c r="AE88" s="89" t="s">
        <v>42</v>
      </c>
      <c r="AF88" s="89" t="s">
        <v>68</v>
      </c>
      <c r="AG88" s="89" t="s">
        <v>82</v>
      </c>
      <c r="AH88" s="1"/>
      <c r="AI88" s="1"/>
      <c r="AJ88" s="1"/>
      <c r="AK88" s="89" t="s">
        <v>42</v>
      </c>
      <c r="AL88" s="89" t="s">
        <v>71</v>
      </c>
      <c r="AM88" s="89" t="s">
        <v>67</v>
      </c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89" t="s">
        <v>42</v>
      </c>
      <c r="BD88" s="89" t="s">
        <v>402</v>
      </c>
      <c r="BE88" s="89" t="s">
        <v>72</v>
      </c>
      <c r="BF88" s="1"/>
      <c r="BG88" s="1"/>
      <c r="BH88" s="1"/>
      <c r="BI88" s="89" t="s">
        <v>42</v>
      </c>
      <c r="BJ88" s="89" t="s">
        <v>92</v>
      </c>
      <c r="BK88" s="89" t="s">
        <v>67</v>
      </c>
      <c r="BL88" s="1"/>
      <c r="BM88" s="1"/>
      <c r="BN88" s="1"/>
      <c r="BO88" s="1"/>
      <c r="BP88" s="1"/>
      <c r="BQ88" s="1"/>
      <c r="BR88" s="89" t="s">
        <v>42</v>
      </c>
      <c r="BS88" s="89">
        <v>34</v>
      </c>
      <c r="BT88" s="89" t="s">
        <v>87</v>
      </c>
      <c r="BU88" s="1"/>
      <c r="BV88" s="1"/>
      <c r="BW88" s="1"/>
      <c r="BX88" s="1"/>
      <c r="BY88" s="1"/>
      <c r="BZ88" s="1"/>
      <c r="CA88" s="1"/>
      <c r="CB88" s="1"/>
      <c r="CC88" s="1"/>
    </row>
    <row r="89" spans="1:81" s="3" customFormat="1" ht="12.75">
      <c r="A89" s="90">
        <v>85</v>
      </c>
      <c r="B89" s="90" t="s">
        <v>387</v>
      </c>
      <c r="C89" s="90" t="s">
        <v>494</v>
      </c>
      <c r="D89" s="89" t="s">
        <v>394</v>
      </c>
      <c r="E89" s="90" t="s">
        <v>128</v>
      </c>
      <c r="F89" s="64">
        <f t="shared" si="13"/>
        <v>42</v>
      </c>
      <c r="G89" s="2"/>
      <c r="H89" s="33"/>
      <c r="I89" s="5"/>
      <c r="J89" s="35">
        <f aca="true" t="shared" si="14" ref="J89:J120">P89+S89+V89+Y89+AB89+AE89+AH89+AK89+AN89+AQ89+AT89+AW89+AZ89+BC89+BF89+BI89+BL89+BO89+BR89+BU89+BX89+CA89</f>
        <v>5</v>
      </c>
      <c r="K89" s="26">
        <f aca="true" t="shared" si="15" ref="K89:K120">R89+U89+X89+AA89+AD89+AG89+AJ89+AM89+AP89+AS89+AV89+AY89+BB89+BE89+BH89+BK89+BN89+BQ89+BT89+BW89+BZ89+CC89</f>
        <v>42</v>
      </c>
      <c r="L89" s="26"/>
      <c r="M89" s="66"/>
      <c r="N89" s="66"/>
      <c r="O89" s="65" t="str">
        <f aca="true" t="shared" si="16" ref="O89:O120">IF(COUNTIF(assolute,C89)&gt;1,"x"," ")</f>
        <v> 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89" t="s">
        <v>42</v>
      </c>
      <c r="AF89" s="89" t="s">
        <v>77</v>
      </c>
      <c r="AG89" s="89" t="s">
        <v>101</v>
      </c>
      <c r="AH89" s="89" t="s">
        <v>42</v>
      </c>
      <c r="AI89" s="89" t="s">
        <v>113</v>
      </c>
      <c r="AJ89" s="89">
        <v>14</v>
      </c>
      <c r="AK89" s="89" t="s">
        <v>42</v>
      </c>
      <c r="AL89" s="89" t="s">
        <v>81</v>
      </c>
      <c r="AM89" s="89" t="s">
        <v>53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89" t="s">
        <v>42</v>
      </c>
      <c r="BD89" s="89" t="s">
        <v>276</v>
      </c>
      <c r="BE89" s="89" t="s">
        <v>76</v>
      </c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89" t="s">
        <v>42</v>
      </c>
      <c r="CB89" s="89" t="s">
        <v>92</v>
      </c>
      <c r="CC89" s="89" t="s">
        <v>64</v>
      </c>
    </row>
    <row r="90" spans="1:81" s="3" customFormat="1" ht="12.75">
      <c r="A90" s="90">
        <v>86</v>
      </c>
      <c r="B90" s="90" t="s">
        <v>387</v>
      </c>
      <c r="C90" s="90" t="s">
        <v>506</v>
      </c>
      <c r="D90" s="89" t="s">
        <v>400</v>
      </c>
      <c r="E90" s="90" t="s">
        <v>375</v>
      </c>
      <c r="F90" s="64">
        <f t="shared" si="13"/>
        <v>41</v>
      </c>
      <c r="G90" s="2"/>
      <c r="H90" s="33"/>
      <c r="I90" s="5"/>
      <c r="J90" s="35">
        <f t="shared" si="14"/>
        <v>3</v>
      </c>
      <c r="K90" s="26">
        <f t="shared" si="15"/>
        <v>41</v>
      </c>
      <c r="L90" s="26"/>
      <c r="M90" s="66"/>
      <c r="N90" s="66"/>
      <c r="O90" s="65" t="str">
        <f t="shared" si="16"/>
        <v> </v>
      </c>
      <c r="P90" s="1"/>
      <c r="Q90" s="1"/>
      <c r="R90" s="1"/>
      <c r="S90" s="89" t="s">
        <v>42</v>
      </c>
      <c r="T90" s="89" t="s">
        <v>263</v>
      </c>
      <c r="U90" s="89" t="s">
        <v>101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89" t="s">
        <v>42</v>
      </c>
      <c r="BA90" s="89" t="s">
        <v>105</v>
      </c>
      <c r="BB90" s="89" t="s">
        <v>108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89" t="s">
        <v>42</v>
      </c>
      <c r="CB90" s="89" t="s">
        <v>77</v>
      </c>
      <c r="CC90" s="89" t="s">
        <v>108</v>
      </c>
    </row>
    <row r="91" spans="1:81" s="3" customFormat="1" ht="12.75">
      <c r="A91" s="90">
        <v>87</v>
      </c>
      <c r="B91" s="90" t="s">
        <v>387</v>
      </c>
      <c r="C91" s="90" t="s">
        <v>489</v>
      </c>
      <c r="D91" s="89" t="s">
        <v>394</v>
      </c>
      <c r="E91" s="90" t="s">
        <v>246</v>
      </c>
      <c r="F91" s="64">
        <f t="shared" si="13"/>
        <v>41</v>
      </c>
      <c r="G91" s="2"/>
      <c r="H91" s="33"/>
      <c r="I91" s="5"/>
      <c r="J91" s="35">
        <f t="shared" si="14"/>
        <v>1</v>
      </c>
      <c r="K91" s="26">
        <f t="shared" si="15"/>
        <v>41</v>
      </c>
      <c r="L91" s="26"/>
      <c r="M91" s="66"/>
      <c r="N91" s="66"/>
      <c r="O91" s="65" t="str">
        <f t="shared" si="16"/>
        <v> 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89" t="s">
        <v>42</v>
      </c>
      <c r="AI91" s="89" t="s">
        <v>82</v>
      </c>
      <c r="AJ91" s="89">
        <v>41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s="3" customFormat="1" ht="12.75">
      <c r="A92" s="90">
        <v>88</v>
      </c>
      <c r="B92" s="90" t="s">
        <v>387</v>
      </c>
      <c r="C92" s="90" t="s">
        <v>490</v>
      </c>
      <c r="D92" s="89" t="s">
        <v>389</v>
      </c>
      <c r="E92" s="90" t="s">
        <v>146</v>
      </c>
      <c r="F92" s="64">
        <f t="shared" si="13"/>
        <v>39</v>
      </c>
      <c r="G92" s="2"/>
      <c r="H92" s="33"/>
      <c r="I92" s="5"/>
      <c r="J92" s="35">
        <f t="shared" si="14"/>
        <v>2</v>
      </c>
      <c r="K92" s="26">
        <f t="shared" si="15"/>
        <v>39</v>
      </c>
      <c r="L92" s="26"/>
      <c r="M92" s="66"/>
      <c r="N92" s="66"/>
      <c r="O92" s="65" t="str">
        <f t="shared" si="16"/>
        <v> 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89" t="s">
        <v>42</v>
      </c>
      <c r="BD92" s="89" t="s">
        <v>68</v>
      </c>
      <c r="BE92" s="89" t="s">
        <v>83</v>
      </c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89" t="s">
        <v>42</v>
      </c>
      <c r="BY92" s="89" t="s">
        <v>91</v>
      </c>
      <c r="BZ92" s="89" t="s">
        <v>99</v>
      </c>
      <c r="CA92" s="1"/>
      <c r="CB92" s="1"/>
      <c r="CC92" s="1"/>
    </row>
    <row r="93" spans="1:81" s="3" customFormat="1" ht="12.75">
      <c r="A93" s="90">
        <v>89</v>
      </c>
      <c r="B93" s="90" t="s">
        <v>387</v>
      </c>
      <c r="C93" s="90" t="s">
        <v>492</v>
      </c>
      <c r="D93" s="89" t="s">
        <v>394</v>
      </c>
      <c r="E93" s="90" t="s">
        <v>121</v>
      </c>
      <c r="F93" s="64">
        <f t="shared" si="13"/>
        <v>38</v>
      </c>
      <c r="G93" s="2"/>
      <c r="H93" s="33"/>
      <c r="I93" s="5"/>
      <c r="J93" s="35">
        <f t="shared" si="14"/>
        <v>8</v>
      </c>
      <c r="K93" s="26">
        <f t="shared" si="15"/>
        <v>38</v>
      </c>
      <c r="L93" s="26"/>
      <c r="M93" s="66"/>
      <c r="N93" s="66"/>
      <c r="O93" s="65" t="str">
        <f t="shared" si="16"/>
        <v> </v>
      </c>
      <c r="P93" s="89" t="s">
        <v>42</v>
      </c>
      <c r="Q93" s="89" t="s">
        <v>208</v>
      </c>
      <c r="R93" s="89" t="s">
        <v>64</v>
      </c>
      <c r="S93" s="89" t="s">
        <v>42</v>
      </c>
      <c r="T93" s="89" t="s">
        <v>398</v>
      </c>
      <c r="U93" s="89" t="s">
        <v>74</v>
      </c>
      <c r="V93" s="89" t="s">
        <v>42</v>
      </c>
      <c r="W93" s="89" t="s">
        <v>92</v>
      </c>
      <c r="X93" s="89" t="s">
        <v>72</v>
      </c>
      <c r="Y93" s="89" t="s">
        <v>42</v>
      </c>
      <c r="Z93" s="89" t="s">
        <v>272</v>
      </c>
      <c r="AA93" s="89" t="s">
        <v>70</v>
      </c>
      <c r="AB93" s="89" t="s">
        <v>42</v>
      </c>
      <c r="AC93" s="89" t="s">
        <v>398</v>
      </c>
      <c r="AD93" s="89" t="s">
        <v>82</v>
      </c>
      <c r="AE93" s="89" t="s">
        <v>42</v>
      </c>
      <c r="AF93" s="89" t="s">
        <v>71</v>
      </c>
      <c r="AG93" s="89" t="s">
        <v>64</v>
      </c>
      <c r="AH93" s="1"/>
      <c r="AI93" s="1"/>
      <c r="AJ93" s="1"/>
      <c r="AK93" s="1"/>
      <c r="AL93" s="1"/>
      <c r="AM93" s="1"/>
      <c r="AN93" s="89" t="s">
        <v>42</v>
      </c>
      <c r="AO93" s="89" t="s">
        <v>73</v>
      </c>
      <c r="AP93" s="89" t="s">
        <v>53</v>
      </c>
      <c r="AQ93" s="89" t="s">
        <v>42</v>
      </c>
      <c r="AR93" s="89" t="s">
        <v>69</v>
      </c>
      <c r="AS93" s="89" t="s">
        <v>72</v>
      </c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s="3" customFormat="1" ht="12.75">
      <c r="A94" s="90">
        <v>90</v>
      </c>
      <c r="B94" s="90" t="s">
        <v>387</v>
      </c>
      <c r="C94" s="90" t="s">
        <v>493</v>
      </c>
      <c r="D94" s="89" t="s">
        <v>405</v>
      </c>
      <c r="E94" s="90" t="s">
        <v>436</v>
      </c>
      <c r="F94" s="64">
        <f t="shared" si="13"/>
        <v>38</v>
      </c>
      <c r="G94" s="2"/>
      <c r="H94" s="33"/>
      <c r="I94" s="5"/>
      <c r="J94" s="35">
        <f t="shared" si="14"/>
        <v>5</v>
      </c>
      <c r="K94" s="26">
        <f t="shared" si="15"/>
        <v>38</v>
      </c>
      <c r="L94" s="26"/>
      <c r="M94" s="66"/>
      <c r="N94" s="66"/>
      <c r="O94" s="65" t="str">
        <f t="shared" si="16"/>
        <v> </v>
      </c>
      <c r="P94" s="89" t="s">
        <v>42</v>
      </c>
      <c r="Q94" s="89" t="s">
        <v>118</v>
      </c>
      <c r="R94" s="89" t="s">
        <v>76</v>
      </c>
      <c r="S94" s="89" t="s">
        <v>42</v>
      </c>
      <c r="T94" s="89" t="s">
        <v>402</v>
      </c>
      <c r="U94" s="89" t="s">
        <v>87</v>
      </c>
      <c r="V94" s="1"/>
      <c r="W94" s="1"/>
      <c r="X94" s="1"/>
      <c r="Y94" s="89" t="s">
        <v>42</v>
      </c>
      <c r="Z94" s="89" t="s">
        <v>291</v>
      </c>
      <c r="AA94" s="89" t="s">
        <v>64</v>
      </c>
      <c r="AB94" s="89" t="s">
        <v>42</v>
      </c>
      <c r="AC94" s="89" t="s">
        <v>414</v>
      </c>
      <c r="AD94" s="89" t="s">
        <v>67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89" t="s">
        <v>42</v>
      </c>
      <c r="BP94" s="89" t="s">
        <v>83</v>
      </c>
      <c r="BQ94" s="89" t="s">
        <v>82</v>
      </c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s="3" customFormat="1" ht="12.75">
      <c r="A95" s="90">
        <v>91</v>
      </c>
      <c r="B95" s="90" t="s">
        <v>387</v>
      </c>
      <c r="C95" s="90" t="s">
        <v>491</v>
      </c>
      <c r="D95" s="89" t="s">
        <v>389</v>
      </c>
      <c r="E95" s="90" t="s">
        <v>117</v>
      </c>
      <c r="F95" s="64">
        <f t="shared" si="13"/>
        <v>38</v>
      </c>
      <c r="G95" s="2"/>
      <c r="H95" s="33"/>
      <c r="I95" s="5"/>
      <c r="J95" s="35">
        <f t="shared" si="14"/>
        <v>1</v>
      </c>
      <c r="K95" s="26">
        <f t="shared" si="15"/>
        <v>38</v>
      </c>
      <c r="L95" s="26"/>
      <c r="M95" s="66"/>
      <c r="N95" s="66"/>
      <c r="O95" s="65" t="str">
        <f t="shared" si="16"/>
        <v> 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89" t="s">
        <v>42</v>
      </c>
      <c r="BS95" s="89">
        <v>5</v>
      </c>
      <c r="BT95" s="89" t="s">
        <v>276</v>
      </c>
      <c r="BU95" s="1"/>
      <c r="BV95" s="1"/>
      <c r="BW95" s="1"/>
      <c r="BX95" s="1"/>
      <c r="BY95" s="1"/>
      <c r="BZ95" s="1"/>
      <c r="CA95" s="1"/>
      <c r="CB95" s="1"/>
      <c r="CC95" s="1"/>
    </row>
    <row r="96" spans="1:81" s="3" customFormat="1" ht="12.75">
      <c r="A96" s="90">
        <v>92</v>
      </c>
      <c r="B96" s="90" t="s">
        <v>387</v>
      </c>
      <c r="C96" s="90" t="s">
        <v>496</v>
      </c>
      <c r="D96" s="89" t="s">
        <v>400</v>
      </c>
      <c r="E96" s="90" t="s">
        <v>159</v>
      </c>
      <c r="F96" s="64">
        <f t="shared" si="13"/>
        <v>32</v>
      </c>
      <c r="G96" s="2"/>
      <c r="H96" s="33"/>
      <c r="I96" s="5"/>
      <c r="J96" s="35">
        <f t="shared" si="14"/>
        <v>3</v>
      </c>
      <c r="K96" s="26">
        <f t="shared" si="15"/>
        <v>32</v>
      </c>
      <c r="L96" s="26"/>
      <c r="M96" s="66"/>
      <c r="N96" s="66"/>
      <c r="O96" s="65" t="str">
        <f t="shared" si="16"/>
        <v> 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89" t="s">
        <v>42</v>
      </c>
      <c r="AI96" s="89" t="s">
        <v>81</v>
      </c>
      <c r="AJ96" s="89">
        <v>17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89" t="s">
        <v>42</v>
      </c>
      <c r="BD96" s="89" t="s">
        <v>269</v>
      </c>
      <c r="BE96" s="89" t="s">
        <v>64</v>
      </c>
      <c r="BF96" s="1"/>
      <c r="BG96" s="1"/>
      <c r="BH96" s="1"/>
      <c r="BI96" s="89" t="s">
        <v>42</v>
      </c>
      <c r="BJ96" s="89" t="s">
        <v>66</v>
      </c>
      <c r="BK96" s="89" t="s">
        <v>76</v>
      </c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s="3" customFormat="1" ht="12.75">
      <c r="A97" s="90">
        <v>93</v>
      </c>
      <c r="B97" s="90" t="s">
        <v>387</v>
      </c>
      <c r="C97" s="90" t="s">
        <v>512</v>
      </c>
      <c r="D97" s="89" t="s">
        <v>394</v>
      </c>
      <c r="E97" s="90" t="s">
        <v>201</v>
      </c>
      <c r="F97" s="64">
        <f t="shared" si="13"/>
        <v>31</v>
      </c>
      <c r="G97" s="2"/>
      <c r="H97" s="33"/>
      <c r="I97" s="5"/>
      <c r="J97" s="35">
        <f t="shared" si="14"/>
        <v>4</v>
      </c>
      <c r="K97" s="26">
        <f t="shared" si="15"/>
        <v>31</v>
      </c>
      <c r="L97" s="26"/>
      <c r="M97" s="66"/>
      <c r="N97" s="66"/>
      <c r="O97" s="65" t="str">
        <f t="shared" si="16"/>
        <v> </v>
      </c>
      <c r="P97" s="1"/>
      <c r="Q97" s="1"/>
      <c r="R97" s="1"/>
      <c r="S97" s="89" t="s">
        <v>42</v>
      </c>
      <c r="T97" s="89" t="s">
        <v>272</v>
      </c>
      <c r="U97" s="89" t="s">
        <v>110</v>
      </c>
      <c r="V97" s="1"/>
      <c r="W97" s="1"/>
      <c r="X97" s="1"/>
      <c r="Y97" s="1"/>
      <c r="Z97" s="1"/>
      <c r="AA97" s="1"/>
      <c r="AB97" s="89" t="s">
        <v>42</v>
      </c>
      <c r="AC97" s="89" t="s">
        <v>423</v>
      </c>
      <c r="AD97" s="89" t="s">
        <v>70</v>
      </c>
      <c r="AE97" s="1"/>
      <c r="AF97" s="1"/>
      <c r="AG97" s="1"/>
      <c r="AH97" s="89" t="s">
        <v>42</v>
      </c>
      <c r="AI97" s="89" t="s">
        <v>269</v>
      </c>
      <c r="AJ97" s="89">
        <v>6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89" t="s">
        <v>42</v>
      </c>
      <c r="CB97" s="89" t="s">
        <v>66</v>
      </c>
      <c r="CC97" s="89" t="s">
        <v>82</v>
      </c>
    </row>
    <row r="98" spans="1:81" s="3" customFormat="1" ht="12.75">
      <c r="A98" s="90">
        <v>94</v>
      </c>
      <c r="B98" s="90" t="s">
        <v>387</v>
      </c>
      <c r="C98" s="90" t="s">
        <v>497</v>
      </c>
      <c r="D98" s="89" t="s">
        <v>400</v>
      </c>
      <c r="E98" s="90" t="s">
        <v>315</v>
      </c>
      <c r="F98" s="64">
        <f t="shared" si="13"/>
        <v>31</v>
      </c>
      <c r="G98" s="2"/>
      <c r="H98" s="33"/>
      <c r="I98" s="5"/>
      <c r="J98" s="35">
        <f t="shared" si="14"/>
        <v>2</v>
      </c>
      <c r="K98" s="26">
        <f t="shared" si="15"/>
        <v>31</v>
      </c>
      <c r="L98" s="26"/>
      <c r="M98" s="66"/>
      <c r="N98" s="66"/>
      <c r="O98" s="65" t="str">
        <f t="shared" si="16"/>
        <v> </v>
      </c>
      <c r="P98" s="1"/>
      <c r="Q98" s="1"/>
      <c r="R98" s="1"/>
      <c r="S98" s="89" t="s">
        <v>42</v>
      </c>
      <c r="T98" s="89" t="s">
        <v>113</v>
      </c>
      <c r="U98" s="89" t="s">
        <v>100</v>
      </c>
      <c r="V98" s="1"/>
      <c r="W98" s="1"/>
      <c r="X98" s="1"/>
      <c r="Y98" s="1"/>
      <c r="Z98" s="1"/>
      <c r="AA98" s="1"/>
      <c r="AB98" s="1"/>
      <c r="AC98" s="1"/>
      <c r="AD98" s="1"/>
      <c r="AE98" s="89" t="s">
        <v>42</v>
      </c>
      <c r="AF98" s="89" t="s">
        <v>102</v>
      </c>
      <c r="AG98" s="89" t="s">
        <v>103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s="3" customFormat="1" ht="12.75">
      <c r="A99" s="90">
        <v>95</v>
      </c>
      <c r="B99" s="90" t="s">
        <v>387</v>
      </c>
      <c r="C99" s="90" t="s">
        <v>498</v>
      </c>
      <c r="D99" s="89" t="s">
        <v>405</v>
      </c>
      <c r="E99" s="90" t="s">
        <v>159</v>
      </c>
      <c r="F99" s="64">
        <f t="shared" si="13"/>
        <v>30</v>
      </c>
      <c r="G99" s="2"/>
      <c r="H99" s="33"/>
      <c r="I99" s="5"/>
      <c r="J99" s="35">
        <f t="shared" si="14"/>
        <v>3</v>
      </c>
      <c r="K99" s="26">
        <f t="shared" si="15"/>
        <v>30</v>
      </c>
      <c r="L99" s="26"/>
      <c r="M99" s="66"/>
      <c r="N99" s="66"/>
      <c r="O99" s="65" t="str">
        <f t="shared" si="16"/>
        <v> 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89" t="s">
        <v>42</v>
      </c>
      <c r="BD99" s="89" t="s">
        <v>73</v>
      </c>
      <c r="BE99" s="89" t="s">
        <v>110</v>
      </c>
      <c r="BF99" s="1"/>
      <c r="BG99" s="1"/>
      <c r="BH99" s="1"/>
      <c r="BI99" s="89" t="s">
        <v>42</v>
      </c>
      <c r="BJ99" s="89" t="s">
        <v>208</v>
      </c>
      <c r="BK99" s="89" t="s">
        <v>70</v>
      </c>
      <c r="BL99" s="1"/>
      <c r="BM99" s="1"/>
      <c r="BN99" s="1"/>
      <c r="BO99" s="1"/>
      <c r="BP99" s="1"/>
      <c r="BQ99" s="1"/>
      <c r="BR99" s="89" t="s">
        <v>42</v>
      </c>
      <c r="BS99" s="89">
        <v>30</v>
      </c>
      <c r="BT99" s="89" t="s">
        <v>103</v>
      </c>
      <c r="BU99" s="1"/>
      <c r="BV99" s="1"/>
      <c r="BW99" s="1"/>
      <c r="BX99" s="1"/>
      <c r="BY99" s="1"/>
      <c r="BZ99" s="1"/>
      <c r="CA99" s="1"/>
      <c r="CB99" s="1"/>
      <c r="CC99" s="1"/>
    </row>
    <row r="100" spans="1:81" s="3" customFormat="1" ht="12.75">
      <c r="A100" s="90">
        <v>96</v>
      </c>
      <c r="B100" s="90" t="s">
        <v>387</v>
      </c>
      <c r="C100" s="90" t="s">
        <v>499</v>
      </c>
      <c r="D100" s="89" t="s">
        <v>400</v>
      </c>
      <c r="E100" s="90" t="s">
        <v>199</v>
      </c>
      <c r="F100" s="64">
        <f t="shared" si="13"/>
        <v>30</v>
      </c>
      <c r="G100" s="2"/>
      <c r="H100" s="33"/>
      <c r="I100" s="5"/>
      <c r="J100" s="35">
        <f t="shared" si="14"/>
        <v>3</v>
      </c>
      <c r="K100" s="26">
        <f t="shared" si="15"/>
        <v>30</v>
      </c>
      <c r="L100" s="26"/>
      <c r="M100" s="66"/>
      <c r="N100" s="66"/>
      <c r="O100" s="65" t="str">
        <f t="shared" si="16"/>
        <v> </v>
      </c>
      <c r="P100" s="1"/>
      <c r="Q100" s="1"/>
      <c r="R100" s="1"/>
      <c r="S100" s="89" t="s">
        <v>42</v>
      </c>
      <c r="T100" s="89" t="s">
        <v>291</v>
      </c>
      <c r="U100" s="89" t="s">
        <v>99</v>
      </c>
      <c r="V100" s="1"/>
      <c r="W100" s="1"/>
      <c r="X100" s="1"/>
      <c r="Y100" s="1"/>
      <c r="Z100" s="1"/>
      <c r="AA100" s="1"/>
      <c r="AB100" s="89" t="s">
        <v>42</v>
      </c>
      <c r="AC100" s="89" t="s">
        <v>411</v>
      </c>
      <c r="AD100" s="89" t="s">
        <v>87</v>
      </c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89" t="s">
        <v>42</v>
      </c>
      <c r="BV100" s="89" t="s">
        <v>65</v>
      </c>
      <c r="BW100" s="89" t="s">
        <v>64</v>
      </c>
      <c r="BX100" s="1"/>
      <c r="BY100" s="1"/>
      <c r="BZ100" s="1"/>
      <c r="CA100" s="1"/>
      <c r="CB100" s="1"/>
      <c r="CC100" s="1"/>
    </row>
    <row r="101" spans="1:81" s="3" customFormat="1" ht="12.75">
      <c r="A101" s="90">
        <v>97</v>
      </c>
      <c r="B101" s="90" t="s">
        <v>387</v>
      </c>
      <c r="C101" s="90" t="s">
        <v>501</v>
      </c>
      <c r="D101" s="89" t="s">
        <v>394</v>
      </c>
      <c r="E101" s="90" t="s">
        <v>268</v>
      </c>
      <c r="F101" s="64">
        <f t="shared" si="13"/>
        <v>28</v>
      </c>
      <c r="G101" s="2"/>
      <c r="H101" s="33"/>
      <c r="I101" s="5"/>
      <c r="J101" s="35">
        <f t="shared" si="14"/>
        <v>1</v>
      </c>
      <c r="K101" s="26">
        <f t="shared" si="15"/>
        <v>28</v>
      </c>
      <c r="L101" s="26"/>
      <c r="M101" s="66"/>
      <c r="N101" s="66"/>
      <c r="O101" s="65" t="str">
        <f t="shared" si="16"/>
        <v> 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89" t="s">
        <v>42</v>
      </c>
      <c r="AC101" s="89" t="s">
        <v>65</v>
      </c>
      <c r="AD101" s="89" t="s">
        <v>71</v>
      </c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1:81" s="3" customFormat="1" ht="12.75">
      <c r="A102" s="90">
        <v>98</v>
      </c>
      <c r="B102" s="90" t="s">
        <v>387</v>
      </c>
      <c r="C102" s="90" t="s">
        <v>502</v>
      </c>
      <c r="D102" s="89" t="s">
        <v>405</v>
      </c>
      <c r="E102" s="90" t="s">
        <v>503</v>
      </c>
      <c r="F102" s="64">
        <f t="shared" si="13"/>
        <v>28</v>
      </c>
      <c r="G102" s="2"/>
      <c r="H102" s="33"/>
      <c r="I102" s="5"/>
      <c r="J102" s="35">
        <f t="shared" si="14"/>
        <v>1</v>
      </c>
      <c r="K102" s="26">
        <f t="shared" si="15"/>
        <v>28</v>
      </c>
      <c r="L102" s="26"/>
      <c r="M102" s="66"/>
      <c r="N102" s="66"/>
      <c r="O102" s="65" t="str">
        <f t="shared" si="16"/>
        <v> 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89" t="s">
        <v>42</v>
      </c>
      <c r="BM102" s="89" t="s">
        <v>70</v>
      </c>
      <c r="BN102" s="89" t="s">
        <v>71</v>
      </c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1:81" s="3" customFormat="1" ht="12.75">
      <c r="A103" s="90">
        <v>99</v>
      </c>
      <c r="B103" s="90" t="s">
        <v>387</v>
      </c>
      <c r="C103" s="90" t="s">
        <v>504</v>
      </c>
      <c r="D103" s="89" t="s">
        <v>400</v>
      </c>
      <c r="E103" s="90" t="s">
        <v>505</v>
      </c>
      <c r="F103" s="64">
        <f t="shared" si="13"/>
        <v>26</v>
      </c>
      <c r="G103" s="2"/>
      <c r="H103" s="33"/>
      <c r="I103" s="5"/>
      <c r="J103" s="35">
        <f t="shared" si="14"/>
        <v>1</v>
      </c>
      <c r="K103" s="26">
        <f t="shared" si="15"/>
        <v>26</v>
      </c>
      <c r="L103" s="26"/>
      <c r="M103" s="66"/>
      <c r="N103" s="66"/>
      <c r="O103" s="65" t="str">
        <f t="shared" si="16"/>
        <v> </v>
      </c>
      <c r="P103" s="1"/>
      <c r="Q103" s="1"/>
      <c r="R103" s="1"/>
      <c r="S103" s="1"/>
      <c r="T103" s="1"/>
      <c r="U103" s="1"/>
      <c r="V103" s="89" t="s">
        <v>42</v>
      </c>
      <c r="W103" s="89" t="s">
        <v>101</v>
      </c>
      <c r="X103" s="89" t="s">
        <v>65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1:81" s="3" customFormat="1" ht="12.75">
      <c r="A104" s="90">
        <v>100</v>
      </c>
      <c r="B104" s="90" t="s">
        <v>387</v>
      </c>
      <c r="C104" s="90" t="s">
        <v>507</v>
      </c>
      <c r="D104" s="89" t="s">
        <v>397</v>
      </c>
      <c r="E104" s="90" t="s">
        <v>310</v>
      </c>
      <c r="F104" s="64">
        <f t="shared" si="13"/>
        <v>25</v>
      </c>
      <c r="G104" s="2"/>
      <c r="H104" s="33"/>
      <c r="I104" s="5"/>
      <c r="J104" s="35">
        <f t="shared" si="14"/>
        <v>2</v>
      </c>
      <c r="K104" s="26">
        <f t="shared" si="15"/>
        <v>25</v>
      </c>
      <c r="L104" s="26"/>
      <c r="M104" s="66"/>
      <c r="N104" s="66"/>
      <c r="O104" s="65" t="str">
        <f t="shared" si="16"/>
        <v> 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89" t="s">
        <v>42</v>
      </c>
      <c r="BJ104" s="89" t="s">
        <v>68</v>
      </c>
      <c r="BK104" s="89" t="s">
        <v>110</v>
      </c>
      <c r="BL104" s="1"/>
      <c r="BM104" s="1"/>
      <c r="BN104" s="1"/>
      <c r="BO104" s="1"/>
      <c r="BP104" s="1"/>
      <c r="BQ104" s="1"/>
      <c r="BR104" s="89" t="s">
        <v>42</v>
      </c>
      <c r="BS104" s="89">
        <v>32</v>
      </c>
      <c r="BT104" s="89" t="s">
        <v>101</v>
      </c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1:81" s="3" customFormat="1" ht="12.75">
      <c r="A105" s="90">
        <v>101</v>
      </c>
      <c r="B105" s="90" t="s">
        <v>387</v>
      </c>
      <c r="C105" s="90" t="s">
        <v>508</v>
      </c>
      <c r="D105" s="89" t="s">
        <v>400</v>
      </c>
      <c r="E105" s="90" t="s">
        <v>132</v>
      </c>
      <c r="F105" s="64">
        <f t="shared" si="13"/>
        <v>25</v>
      </c>
      <c r="G105" s="2"/>
      <c r="H105" s="33"/>
      <c r="I105" s="5"/>
      <c r="J105" s="35">
        <f t="shared" si="14"/>
        <v>2</v>
      </c>
      <c r="K105" s="26">
        <f t="shared" si="15"/>
        <v>25</v>
      </c>
      <c r="L105" s="26"/>
      <c r="M105" s="66"/>
      <c r="N105" s="66"/>
      <c r="O105" s="65" t="str">
        <f t="shared" si="16"/>
        <v> </v>
      </c>
      <c r="P105" s="1"/>
      <c r="Q105" s="1"/>
      <c r="R105" s="1"/>
      <c r="S105" s="89" t="s">
        <v>42</v>
      </c>
      <c r="T105" s="89" t="s">
        <v>208</v>
      </c>
      <c r="U105" s="89" t="s">
        <v>109</v>
      </c>
      <c r="V105" s="89" t="s">
        <v>42</v>
      </c>
      <c r="W105" s="89" t="s">
        <v>66</v>
      </c>
      <c r="X105" s="89" t="s">
        <v>82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1:81" s="3" customFormat="1" ht="12.75">
      <c r="A106" s="90">
        <v>102</v>
      </c>
      <c r="B106" s="90" t="s">
        <v>387</v>
      </c>
      <c r="C106" s="90" t="s">
        <v>511</v>
      </c>
      <c r="D106" s="89" t="s">
        <v>405</v>
      </c>
      <c r="E106" s="90" t="s">
        <v>182</v>
      </c>
      <c r="F106" s="64">
        <f t="shared" si="13"/>
        <v>24</v>
      </c>
      <c r="G106" s="2"/>
      <c r="H106" s="33"/>
      <c r="I106" s="5"/>
      <c r="J106" s="35">
        <f t="shared" si="14"/>
        <v>5</v>
      </c>
      <c r="K106" s="26">
        <f t="shared" si="15"/>
        <v>24</v>
      </c>
      <c r="L106" s="26"/>
      <c r="M106" s="66"/>
      <c r="N106" s="66"/>
      <c r="O106" s="65" t="str">
        <f t="shared" si="16"/>
        <v> 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89" t="s">
        <v>42</v>
      </c>
      <c r="AI106" s="89" t="s">
        <v>411</v>
      </c>
      <c r="AJ106" s="89">
        <v>4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89" t="s">
        <v>42</v>
      </c>
      <c r="BD106" s="89" t="s">
        <v>398</v>
      </c>
      <c r="BE106" s="89" t="s">
        <v>53</v>
      </c>
      <c r="BF106" s="89" t="s">
        <v>42</v>
      </c>
      <c r="BG106" s="89" t="s">
        <v>75</v>
      </c>
      <c r="BH106" s="89" t="s">
        <v>74</v>
      </c>
      <c r="BI106" s="1"/>
      <c r="BJ106" s="1"/>
      <c r="BK106" s="1"/>
      <c r="BL106" s="1"/>
      <c r="BM106" s="1"/>
      <c r="BN106" s="1"/>
      <c r="BO106" s="1"/>
      <c r="BP106" s="1"/>
      <c r="BQ106" s="1"/>
      <c r="BR106" s="89" t="s">
        <v>42</v>
      </c>
      <c r="BS106" s="89">
        <v>33</v>
      </c>
      <c r="BT106" s="89" t="s">
        <v>76</v>
      </c>
      <c r="BU106" s="1"/>
      <c r="BV106" s="1"/>
      <c r="BW106" s="1"/>
      <c r="BX106" s="1"/>
      <c r="BY106" s="1"/>
      <c r="BZ106" s="1"/>
      <c r="CA106" s="89" t="s">
        <v>42</v>
      </c>
      <c r="CB106" s="89" t="s">
        <v>291</v>
      </c>
      <c r="CC106" s="89" t="s">
        <v>42</v>
      </c>
    </row>
    <row r="107" spans="1:81" s="3" customFormat="1" ht="12.75">
      <c r="A107" s="90">
        <v>103</v>
      </c>
      <c r="B107" s="90" t="s">
        <v>387</v>
      </c>
      <c r="C107" s="90" t="s">
        <v>509</v>
      </c>
      <c r="D107" s="89" t="s">
        <v>400</v>
      </c>
      <c r="E107" s="90" t="s">
        <v>510</v>
      </c>
      <c r="F107" s="64">
        <f t="shared" si="13"/>
        <v>24</v>
      </c>
      <c r="G107" s="2"/>
      <c r="H107" s="33"/>
      <c r="I107" s="5"/>
      <c r="J107" s="35">
        <f t="shared" si="14"/>
        <v>1</v>
      </c>
      <c r="K107" s="26">
        <f t="shared" si="15"/>
        <v>24</v>
      </c>
      <c r="L107" s="26"/>
      <c r="M107" s="66"/>
      <c r="N107" s="66"/>
      <c r="O107" s="65" t="str">
        <f t="shared" si="16"/>
        <v> 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89" t="s">
        <v>42</v>
      </c>
      <c r="BM107" s="89" t="s">
        <v>74</v>
      </c>
      <c r="BN107" s="89" t="s">
        <v>75</v>
      </c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1:81" s="3" customFormat="1" ht="12.75">
      <c r="A108" s="90">
        <v>104</v>
      </c>
      <c r="B108" s="90" t="s">
        <v>387</v>
      </c>
      <c r="C108" s="90" t="s">
        <v>513</v>
      </c>
      <c r="D108" s="89" t="s">
        <v>394</v>
      </c>
      <c r="E108" s="90" t="s">
        <v>514</v>
      </c>
      <c r="F108" s="64">
        <f t="shared" si="13"/>
        <v>23</v>
      </c>
      <c r="G108" s="2"/>
      <c r="H108" s="33"/>
      <c r="I108" s="5"/>
      <c r="J108" s="35">
        <f t="shared" si="14"/>
        <v>1</v>
      </c>
      <c r="K108" s="26">
        <f t="shared" si="15"/>
        <v>23</v>
      </c>
      <c r="L108" s="26"/>
      <c r="M108" s="66"/>
      <c r="N108" s="66"/>
      <c r="O108" s="65" t="str">
        <f t="shared" si="16"/>
        <v> 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89" t="s">
        <v>42</v>
      </c>
      <c r="BV108" s="89" t="s">
        <v>82</v>
      </c>
      <c r="BW108" s="89" t="s">
        <v>83</v>
      </c>
      <c r="BX108" s="1"/>
      <c r="BY108" s="1"/>
      <c r="BZ108" s="1"/>
      <c r="CA108" s="1"/>
      <c r="CB108" s="1"/>
      <c r="CC108" s="1"/>
    </row>
    <row r="109" spans="1:81" s="3" customFormat="1" ht="12.75">
      <c r="A109" s="90">
        <v>105</v>
      </c>
      <c r="B109" s="90" t="s">
        <v>387</v>
      </c>
      <c r="C109" s="90" t="s">
        <v>529</v>
      </c>
      <c r="D109" s="89" t="s">
        <v>397</v>
      </c>
      <c r="E109" s="90" t="s">
        <v>268</v>
      </c>
      <c r="F109" s="64">
        <f t="shared" si="13"/>
        <v>22</v>
      </c>
      <c r="G109" s="2"/>
      <c r="H109" s="33"/>
      <c r="I109" s="5"/>
      <c r="J109" s="35">
        <f t="shared" si="14"/>
        <v>2</v>
      </c>
      <c r="K109" s="26">
        <f t="shared" si="15"/>
        <v>22</v>
      </c>
      <c r="L109" s="26"/>
      <c r="M109" s="66"/>
      <c r="N109" s="66"/>
      <c r="O109" s="65" t="str">
        <f t="shared" si="16"/>
        <v> 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89" t="s">
        <v>42</v>
      </c>
      <c r="AC109" s="89" t="s">
        <v>276</v>
      </c>
      <c r="AD109" s="89" t="s">
        <v>99</v>
      </c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89" t="s">
        <v>42</v>
      </c>
      <c r="CB109" s="89" t="s">
        <v>118</v>
      </c>
      <c r="CC109" s="89" t="s">
        <v>67</v>
      </c>
    </row>
    <row r="110" spans="1:81" s="3" customFormat="1" ht="12.75">
      <c r="A110" s="90">
        <v>106</v>
      </c>
      <c r="B110" s="90" t="s">
        <v>387</v>
      </c>
      <c r="C110" s="90" t="s">
        <v>515</v>
      </c>
      <c r="D110" s="89" t="s">
        <v>394</v>
      </c>
      <c r="E110" s="90" t="s">
        <v>90</v>
      </c>
      <c r="F110" s="64">
        <f t="shared" si="13"/>
        <v>21</v>
      </c>
      <c r="G110" s="2"/>
      <c r="H110" s="33"/>
      <c r="I110" s="5"/>
      <c r="J110" s="35">
        <f t="shared" si="14"/>
        <v>3</v>
      </c>
      <c r="K110" s="26">
        <f t="shared" si="15"/>
        <v>21</v>
      </c>
      <c r="L110" s="26"/>
      <c r="M110" s="66"/>
      <c r="N110" s="66"/>
      <c r="O110" s="65" t="str">
        <f t="shared" si="16"/>
        <v> </v>
      </c>
      <c r="P110" s="89" t="s">
        <v>42</v>
      </c>
      <c r="Q110" s="89" t="s">
        <v>73</v>
      </c>
      <c r="R110" s="89" t="s">
        <v>74</v>
      </c>
      <c r="S110" s="89" t="s">
        <v>42</v>
      </c>
      <c r="T110" s="89" t="s">
        <v>411</v>
      </c>
      <c r="U110" s="89" t="s">
        <v>82</v>
      </c>
      <c r="V110" s="1"/>
      <c r="W110" s="1"/>
      <c r="X110" s="1"/>
      <c r="Y110" s="89" t="s">
        <v>42</v>
      </c>
      <c r="Z110" s="89" t="s">
        <v>208</v>
      </c>
      <c r="AA110" s="89" t="s">
        <v>67</v>
      </c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1" s="3" customFormat="1" ht="12.75">
      <c r="A111" s="90">
        <v>107</v>
      </c>
      <c r="B111" s="90" t="s">
        <v>387</v>
      </c>
      <c r="C111" s="90" t="s">
        <v>516</v>
      </c>
      <c r="D111" s="89" t="s">
        <v>394</v>
      </c>
      <c r="E111" s="90" t="s">
        <v>159</v>
      </c>
      <c r="F111" s="64">
        <f t="shared" si="13"/>
        <v>20</v>
      </c>
      <c r="G111" s="2"/>
      <c r="H111" s="33"/>
      <c r="I111" s="5"/>
      <c r="J111" s="35">
        <f t="shared" si="14"/>
        <v>2</v>
      </c>
      <c r="K111" s="26">
        <f t="shared" si="15"/>
        <v>20</v>
      </c>
      <c r="L111" s="26"/>
      <c r="M111" s="66"/>
      <c r="N111" s="66"/>
      <c r="O111" s="65" t="str">
        <f t="shared" si="16"/>
        <v> 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89" t="s">
        <v>42</v>
      </c>
      <c r="BJ111" s="89" t="s">
        <v>118</v>
      </c>
      <c r="BK111" s="89" t="s">
        <v>82</v>
      </c>
      <c r="BL111" s="1"/>
      <c r="BM111" s="1"/>
      <c r="BN111" s="1"/>
      <c r="BO111" s="1"/>
      <c r="BP111" s="1"/>
      <c r="BQ111" s="1"/>
      <c r="BR111" s="89" t="s">
        <v>42</v>
      </c>
      <c r="BS111" s="89">
        <v>31</v>
      </c>
      <c r="BT111" s="89" t="s">
        <v>86</v>
      </c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1" s="3" customFormat="1" ht="12.75">
      <c r="A112" s="90">
        <v>108</v>
      </c>
      <c r="B112" s="90" t="s">
        <v>387</v>
      </c>
      <c r="C112" s="90" t="s">
        <v>517</v>
      </c>
      <c r="D112" s="89" t="s">
        <v>394</v>
      </c>
      <c r="E112" s="90" t="s">
        <v>46</v>
      </c>
      <c r="F112" s="64">
        <f t="shared" si="13"/>
        <v>19</v>
      </c>
      <c r="G112" s="2"/>
      <c r="H112" s="33"/>
      <c r="I112" s="5"/>
      <c r="J112" s="35">
        <f t="shared" si="14"/>
        <v>3</v>
      </c>
      <c r="K112" s="26">
        <f t="shared" si="15"/>
        <v>19</v>
      </c>
      <c r="L112" s="26"/>
      <c r="M112" s="66"/>
      <c r="N112" s="66"/>
      <c r="O112" s="65" t="str">
        <f t="shared" si="16"/>
        <v> 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89" t="s">
        <v>42</v>
      </c>
      <c r="AI112" s="89" t="s">
        <v>276</v>
      </c>
      <c r="AJ112" s="89">
        <v>11</v>
      </c>
      <c r="AK112" s="89" t="s">
        <v>42</v>
      </c>
      <c r="AL112" s="89" t="s">
        <v>92</v>
      </c>
      <c r="AM112" s="89" t="s">
        <v>42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89" t="s">
        <v>42</v>
      </c>
      <c r="BS112" s="89">
        <v>36</v>
      </c>
      <c r="BT112" s="89" t="s">
        <v>74</v>
      </c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1:81" s="3" customFormat="1" ht="12.75">
      <c r="A113" s="90">
        <v>109</v>
      </c>
      <c r="B113" s="90" t="s">
        <v>387</v>
      </c>
      <c r="C113" s="90" t="s">
        <v>520</v>
      </c>
      <c r="D113" s="89" t="s">
        <v>389</v>
      </c>
      <c r="E113" s="90" t="s">
        <v>521</v>
      </c>
      <c r="F113" s="64">
        <f t="shared" si="13"/>
        <v>19</v>
      </c>
      <c r="G113" s="2"/>
      <c r="H113" s="33"/>
      <c r="I113" s="5"/>
      <c r="J113" s="35">
        <f t="shared" si="14"/>
        <v>3</v>
      </c>
      <c r="K113" s="26">
        <f t="shared" si="15"/>
        <v>19</v>
      </c>
      <c r="L113" s="26"/>
      <c r="M113" s="66"/>
      <c r="N113" s="66"/>
      <c r="O113" s="65" t="str">
        <f t="shared" si="16"/>
        <v> 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89" t="s">
        <v>42</v>
      </c>
      <c r="AO113" s="89" t="s">
        <v>81</v>
      </c>
      <c r="AP113" s="89" t="s">
        <v>72</v>
      </c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89" t="s">
        <v>42</v>
      </c>
      <c r="BP113" s="89" t="s">
        <v>102</v>
      </c>
      <c r="BQ113" s="89" t="s">
        <v>101</v>
      </c>
      <c r="BR113" s="1"/>
      <c r="BS113" s="1"/>
      <c r="BT113" s="1"/>
      <c r="BU113" s="1"/>
      <c r="BV113" s="1"/>
      <c r="BW113" s="1"/>
      <c r="BX113" s="89" t="s">
        <v>42</v>
      </c>
      <c r="BY113" s="89" t="s">
        <v>263</v>
      </c>
      <c r="BZ113" s="89" t="s">
        <v>72</v>
      </c>
      <c r="CA113" s="1"/>
      <c r="CB113" s="1"/>
      <c r="CC113" s="1"/>
    </row>
    <row r="114" spans="1:81" s="3" customFormat="1" ht="12.75">
      <c r="A114" s="90">
        <v>110</v>
      </c>
      <c r="B114" s="90" t="s">
        <v>387</v>
      </c>
      <c r="C114" s="90" t="s">
        <v>518</v>
      </c>
      <c r="D114" s="89" t="s">
        <v>389</v>
      </c>
      <c r="E114" s="90" t="s">
        <v>519</v>
      </c>
      <c r="F114" s="64">
        <f t="shared" si="13"/>
        <v>19</v>
      </c>
      <c r="G114" s="2"/>
      <c r="H114" s="33"/>
      <c r="I114" s="5"/>
      <c r="J114" s="35">
        <f t="shared" si="14"/>
        <v>1</v>
      </c>
      <c r="K114" s="26">
        <f t="shared" si="15"/>
        <v>19</v>
      </c>
      <c r="L114" s="26"/>
      <c r="M114" s="66"/>
      <c r="N114" s="66"/>
      <c r="O114" s="65" t="str">
        <f t="shared" si="16"/>
        <v> 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89" t="s">
        <v>42</v>
      </c>
      <c r="AF114" s="89" t="s">
        <v>110</v>
      </c>
      <c r="AG114" s="89" t="s">
        <v>104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1:81" s="3" customFormat="1" ht="12.75">
      <c r="A115" s="90">
        <v>111</v>
      </c>
      <c r="B115" s="90" t="s">
        <v>387</v>
      </c>
      <c r="C115" s="90" t="s">
        <v>523</v>
      </c>
      <c r="D115" s="89" t="s">
        <v>397</v>
      </c>
      <c r="E115" s="90" t="s">
        <v>524</v>
      </c>
      <c r="F115" s="64">
        <f aca="true" t="shared" si="17" ref="F115:F146">K115+L115+M115+N115</f>
        <v>18</v>
      </c>
      <c r="G115" s="2"/>
      <c r="H115" s="33"/>
      <c r="I115" s="5"/>
      <c r="J115" s="35">
        <f t="shared" si="14"/>
        <v>4</v>
      </c>
      <c r="K115" s="26">
        <f t="shared" si="15"/>
        <v>18</v>
      </c>
      <c r="L115" s="26"/>
      <c r="M115" s="66"/>
      <c r="N115" s="66"/>
      <c r="O115" s="65" t="str">
        <f t="shared" si="16"/>
        <v> 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89" t="s">
        <v>42</v>
      </c>
      <c r="AC115" s="89" t="s">
        <v>395</v>
      </c>
      <c r="AD115" s="89" t="s">
        <v>64</v>
      </c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89" t="s">
        <v>42</v>
      </c>
      <c r="AU115" s="89" t="s">
        <v>208</v>
      </c>
      <c r="AV115" s="89" t="s">
        <v>42</v>
      </c>
      <c r="AW115" s="1"/>
      <c r="AX115" s="1"/>
      <c r="AY115" s="1"/>
      <c r="AZ115" s="89" t="s">
        <v>42</v>
      </c>
      <c r="BA115" s="89" t="s">
        <v>69</v>
      </c>
      <c r="BB115" s="89" t="s">
        <v>87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89" t="s">
        <v>42</v>
      </c>
      <c r="BY115" s="89" t="s">
        <v>269</v>
      </c>
      <c r="BZ115" s="89" t="s">
        <v>70</v>
      </c>
      <c r="CA115" s="1"/>
      <c r="CB115" s="1"/>
      <c r="CC115" s="1"/>
    </row>
    <row r="116" spans="1:81" s="3" customFormat="1" ht="12.75">
      <c r="A116" s="90">
        <v>112</v>
      </c>
      <c r="B116" s="90" t="s">
        <v>387</v>
      </c>
      <c r="C116" s="90" t="s">
        <v>522</v>
      </c>
      <c r="D116" s="89" t="s">
        <v>405</v>
      </c>
      <c r="E116" s="90" t="s">
        <v>250</v>
      </c>
      <c r="F116" s="64">
        <f t="shared" si="17"/>
        <v>18</v>
      </c>
      <c r="G116" s="2"/>
      <c r="H116" s="33"/>
      <c r="I116" s="5"/>
      <c r="J116" s="35">
        <f t="shared" si="14"/>
        <v>1</v>
      </c>
      <c r="K116" s="26">
        <f t="shared" si="15"/>
        <v>18</v>
      </c>
      <c r="L116" s="26"/>
      <c r="M116" s="66"/>
      <c r="N116" s="66"/>
      <c r="O116" s="65" t="str">
        <f t="shared" si="16"/>
        <v> 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89" t="s">
        <v>42</v>
      </c>
      <c r="BM116" s="89" t="s">
        <v>103</v>
      </c>
      <c r="BN116" s="89" t="s">
        <v>100</v>
      </c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1:81" s="3" customFormat="1" ht="12.75">
      <c r="A117" s="90">
        <v>113</v>
      </c>
      <c r="B117" s="90" t="s">
        <v>387</v>
      </c>
      <c r="C117" s="90" t="s">
        <v>525</v>
      </c>
      <c r="D117" s="89" t="s">
        <v>405</v>
      </c>
      <c r="E117" s="90" t="s">
        <v>153</v>
      </c>
      <c r="F117" s="64">
        <f t="shared" si="17"/>
        <v>17</v>
      </c>
      <c r="G117" s="2"/>
      <c r="H117" s="33"/>
      <c r="I117" s="5"/>
      <c r="J117" s="35">
        <f t="shared" si="14"/>
        <v>2</v>
      </c>
      <c r="K117" s="26">
        <f t="shared" si="15"/>
        <v>17</v>
      </c>
      <c r="L117" s="26"/>
      <c r="M117" s="66"/>
      <c r="N117" s="66"/>
      <c r="O117" s="65" t="str">
        <f t="shared" si="16"/>
        <v> 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89" t="s">
        <v>42</v>
      </c>
      <c r="AI117" s="89" t="s">
        <v>291</v>
      </c>
      <c r="AJ117" s="89">
        <v>12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89" t="s">
        <v>42</v>
      </c>
      <c r="BJ117" s="89" t="s">
        <v>73</v>
      </c>
      <c r="BK117" s="89" t="s">
        <v>64</v>
      </c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1:81" s="3" customFormat="1" ht="12.75">
      <c r="A118" s="90">
        <v>114</v>
      </c>
      <c r="B118" s="90" t="s">
        <v>387</v>
      </c>
      <c r="C118" s="90" t="s">
        <v>526</v>
      </c>
      <c r="D118" s="89" t="s">
        <v>394</v>
      </c>
      <c r="E118" s="90" t="s">
        <v>527</v>
      </c>
      <c r="F118" s="64">
        <f t="shared" si="17"/>
        <v>17</v>
      </c>
      <c r="G118" s="2"/>
      <c r="H118" s="33"/>
      <c r="I118" s="5"/>
      <c r="J118" s="35">
        <f t="shared" si="14"/>
        <v>1</v>
      </c>
      <c r="K118" s="26">
        <f t="shared" si="15"/>
        <v>17</v>
      </c>
      <c r="L118" s="26"/>
      <c r="M118" s="66"/>
      <c r="N118" s="66"/>
      <c r="O118" s="65" t="str">
        <f t="shared" si="16"/>
        <v> 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89" t="s">
        <v>42</v>
      </c>
      <c r="BM118" s="89" t="s">
        <v>110</v>
      </c>
      <c r="BN118" s="89" t="s">
        <v>109</v>
      </c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1:81" s="3" customFormat="1" ht="12.75">
      <c r="A119" s="90">
        <v>115</v>
      </c>
      <c r="B119" s="90" t="s">
        <v>387</v>
      </c>
      <c r="C119" s="90" t="s">
        <v>528</v>
      </c>
      <c r="D119" s="89" t="s">
        <v>394</v>
      </c>
      <c r="E119" s="90" t="s">
        <v>370</v>
      </c>
      <c r="F119" s="64">
        <f t="shared" si="17"/>
        <v>16</v>
      </c>
      <c r="G119" s="2"/>
      <c r="H119" s="33"/>
      <c r="I119" s="5"/>
      <c r="J119" s="35">
        <f t="shared" si="14"/>
        <v>3</v>
      </c>
      <c r="K119" s="26">
        <f t="shared" si="15"/>
        <v>16</v>
      </c>
      <c r="L119" s="26"/>
      <c r="M119" s="66"/>
      <c r="N119" s="66"/>
      <c r="O119" s="65" t="str">
        <f t="shared" si="16"/>
        <v> 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89" t="s">
        <v>42</v>
      </c>
      <c r="AU119" s="89" t="s">
        <v>66</v>
      </c>
      <c r="AV119" s="89" t="s">
        <v>82</v>
      </c>
      <c r="AW119" s="1"/>
      <c r="AX119" s="1"/>
      <c r="AY119" s="1"/>
      <c r="AZ119" s="89" t="s">
        <v>42</v>
      </c>
      <c r="BA119" s="89" t="s">
        <v>118</v>
      </c>
      <c r="BB119" s="89" t="s">
        <v>64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89" t="s">
        <v>42</v>
      </c>
      <c r="BS119" s="89">
        <v>40</v>
      </c>
      <c r="BT119" s="89" t="s">
        <v>70</v>
      </c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1" s="3" customFormat="1" ht="12.75">
      <c r="A120" s="90">
        <v>116</v>
      </c>
      <c r="B120" s="90" t="s">
        <v>387</v>
      </c>
      <c r="C120" s="90" t="s">
        <v>530</v>
      </c>
      <c r="D120" s="89" t="s">
        <v>394</v>
      </c>
      <c r="E120" s="90" t="s">
        <v>46</v>
      </c>
      <c r="F120" s="64">
        <f t="shared" si="17"/>
        <v>15</v>
      </c>
      <c r="G120" s="2"/>
      <c r="H120" s="33"/>
      <c r="I120" s="5"/>
      <c r="J120" s="35">
        <f t="shared" si="14"/>
        <v>1</v>
      </c>
      <c r="K120" s="26">
        <f t="shared" si="15"/>
        <v>15</v>
      </c>
      <c r="L120" s="26"/>
      <c r="M120" s="66"/>
      <c r="N120" s="66"/>
      <c r="O120" s="65" t="str">
        <f t="shared" si="16"/>
        <v> 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89" t="s">
        <v>42</v>
      </c>
      <c r="AI120" s="89" t="s">
        <v>73</v>
      </c>
      <c r="AJ120" s="89">
        <v>15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1" s="3" customFormat="1" ht="12.75">
      <c r="A121" s="90">
        <v>117</v>
      </c>
      <c r="B121" s="90" t="s">
        <v>387</v>
      </c>
      <c r="C121" s="90" t="s">
        <v>531</v>
      </c>
      <c r="D121" s="89" t="s">
        <v>394</v>
      </c>
      <c r="E121" s="90" t="s">
        <v>375</v>
      </c>
      <c r="F121" s="64">
        <f t="shared" si="17"/>
        <v>15</v>
      </c>
      <c r="G121" s="2"/>
      <c r="H121" s="33"/>
      <c r="I121" s="5"/>
      <c r="J121" s="35">
        <f aca="true" t="shared" si="18" ref="J121:J146">P121+S121+V121+Y121+AB121+AE121+AH121+AK121+AN121+AQ121+AT121+AW121+AZ121+BC121+BF121+BI121+BL121+BO121+BR121+BU121+BX121+CA121</f>
        <v>1</v>
      </c>
      <c r="K121" s="26">
        <f aca="true" t="shared" si="19" ref="K121:K146">R121+U121+X121+AA121+AD121+AG121+AJ121+AM121+AP121+AS121+AV121+AY121+BB121+BE121+BH121+BK121+BN121+BQ121+BT121+BW121+BZ121+CC121</f>
        <v>15</v>
      </c>
      <c r="L121" s="26"/>
      <c r="M121" s="66"/>
      <c r="N121" s="66"/>
      <c r="O121" s="65" t="str">
        <f aca="true" t="shared" si="20" ref="O121:O146">IF(COUNTIF(assolute,C121)&gt;1,"x"," ")</f>
        <v> 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89" t="s">
        <v>42</v>
      </c>
      <c r="BY121" s="89" t="s">
        <v>118</v>
      </c>
      <c r="BZ121" s="89" t="s">
        <v>108</v>
      </c>
      <c r="CA121" s="1"/>
      <c r="CB121" s="1"/>
      <c r="CC121" s="1"/>
    </row>
    <row r="122" spans="1:81" s="3" customFormat="1" ht="12.75">
      <c r="A122" s="90">
        <v>118</v>
      </c>
      <c r="B122" s="90" t="s">
        <v>387</v>
      </c>
      <c r="C122" s="90" t="s">
        <v>533</v>
      </c>
      <c r="D122" s="89" t="s">
        <v>400</v>
      </c>
      <c r="E122" s="90" t="s">
        <v>121</v>
      </c>
      <c r="F122" s="64">
        <f t="shared" si="17"/>
        <v>14</v>
      </c>
      <c r="G122" s="2"/>
      <c r="H122" s="33"/>
      <c r="I122" s="5"/>
      <c r="J122" s="35">
        <f t="shared" si="18"/>
        <v>3</v>
      </c>
      <c r="K122" s="26">
        <f t="shared" si="19"/>
        <v>14</v>
      </c>
      <c r="L122" s="26"/>
      <c r="M122" s="66"/>
      <c r="N122" s="66"/>
      <c r="O122" s="65" t="str">
        <f t="shared" si="20"/>
        <v> </v>
      </c>
      <c r="P122" s="89" t="s">
        <v>42</v>
      </c>
      <c r="Q122" s="89" t="s">
        <v>113</v>
      </c>
      <c r="R122" s="89" t="s">
        <v>67</v>
      </c>
      <c r="S122" s="89" t="s">
        <v>42</v>
      </c>
      <c r="T122" s="89" t="s">
        <v>392</v>
      </c>
      <c r="U122" s="89" t="s">
        <v>67</v>
      </c>
      <c r="V122" s="1"/>
      <c r="W122" s="1"/>
      <c r="X122" s="1"/>
      <c r="Y122" s="1"/>
      <c r="Z122" s="1"/>
      <c r="AA122" s="1"/>
      <c r="AB122" s="89" t="s">
        <v>42</v>
      </c>
      <c r="AC122" s="89" t="s">
        <v>390</v>
      </c>
      <c r="AD122" s="89" t="s">
        <v>53</v>
      </c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</row>
    <row r="123" spans="1:81" s="3" customFormat="1" ht="12.75">
      <c r="A123" s="90">
        <v>119</v>
      </c>
      <c r="B123" s="90" t="s">
        <v>387</v>
      </c>
      <c r="C123" s="90" t="s">
        <v>532</v>
      </c>
      <c r="D123" s="89" t="s">
        <v>397</v>
      </c>
      <c r="E123" s="1" t="s">
        <v>136</v>
      </c>
      <c r="F123" s="64">
        <f t="shared" si="17"/>
        <v>14</v>
      </c>
      <c r="G123" s="2"/>
      <c r="H123" s="33"/>
      <c r="I123" s="5"/>
      <c r="J123" s="35">
        <f t="shared" si="18"/>
        <v>1</v>
      </c>
      <c r="K123" s="26">
        <f t="shared" si="19"/>
        <v>14</v>
      </c>
      <c r="L123" s="26"/>
      <c r="M123" s="66"/>
      <c r="N123" s="66"/>
      <c r="O123" s="65" t="str">
        <f t="shared" si="20"/>
        <v> </v>
      </c>
      <c r="P123" s="1"/>
      <c r="Q123" s="1"/>
      <c r="R123" s="1"/>
      <c r="S123" s="1"/>
      <c r="T123" s="1"/>
      <c r="U123" s="1"/>
      <c r="V123" s="89" t="s">
        <v>42</v>
      </c>
      <c r="W123" s="89" t="s">
        <v>83</v>
      </c>
      <c r="X123" s="89" t="s">
        <v>110</v>
      </c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</row>
    <row r="124" spans="1:81" s="3" customFormat="1" ht="12.75">
      <c r="A124" s="90">
        <v>120</v>
      </c>
      <c r="B124" s="90" t="s">
        <v>387</v>
      </c>
      <c r="C124" s="90" t="s">
        <v>534</v>
      </c>
      <c r="D124" s="89" t="s">
        <v>405</v>
      </c>
      <c r="E124" s="90" t="s">
        <v>535</v>
      </c>
      <c r="F124" s="64">
        <f t="shared" si="17"/>
        <v>13</v>
      </c>
      <c r="G124" s="2"/>
      <c r="H124" s="33"/>
      <c r="I124" s="5"/>
      <c r="J124" s="35">
        <f t="shared" si="18"/>
        <v>1</v>
      </c>
      <c r="K124" s="26">
        <f t="shared" si="19"/>
        <v>13</v>
      </c>
      <c r="L124" s="26"/>
      <c r="M124" s="66"/>
      <c r="N124" s="66"/>
      <c r="O124" s="65" t="str">
        <f t="shared" si="20"/>
        <v> 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89" t="s">
        <v>42</v>
      </c>
      <c r="BM124" s="89" t="s">
        <v>100</v>
      </c>
      <c r="BN124" s="89" t="s">
        <v>103</v>
      </c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</row>
    <row r="125" spans="1:81" s="3" customFormat="1" ht="12.75">
      <c r="A125" s="90">
        <v>121</v>
      </c>
      <c r="B125" s="90" t="s">
        <v>387</v>
      </c>
      <c r="C125" s="90" t="s">
        <v>537</v>
      </c>
      <c r="D125" s="89" t="s">
        <v>389</v>
      </c>
      <c r="E125" s="90" t="s">
        <v>380</v>
      </c>
      <c r="F125" s="64">
        <f t="shared" si="17"/>
        <v>11</v>
      </c>
      <c r="G125" s="2"/>
      <c r="H125" s="33"/>
      <c r="I125" s="5"/>
      <c r="J125" s="35">
        <f t="shared" si="18"/>
        <v>3</v>
      </c>
      <c r="K125" s="26">
        <f t="shared" si="19"/>
        <v>11</v>
      </c>
      <c r="L125" s="26"/>
      <c r="M125" s="66"/>
      <c r="N125" s="66"/>
      <c r="O125" s="65" t="str">
        <f t="shared" si="20"/>
        <v> </v>
      </c>
      <c r="P125" s="1"/>
      <c r="Q125" s="1"/>
      <c r="R125" s="1"/>
      <c r="S125" s="1"/>
      <c r="T125" s="1"/>
      <c r="U125" s="1"/>
      <c r="V125" s="89" t="s">
        <v>42</v>
      </c>
      <c r="W125" s="89" t="s">
        <v>208</v>
      </c>
      <c r="X125" s="89" t="s">
        <v>42</v>
      </c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89" t="s">
        <v>42</v>
      </c>
      <c r="BG125" s="89" t="s">
        <v>66</v>
      </c>
      <c r="BH125" s="89" t="s">
        <v>53</v>
      </c>
      <c r="BI125" s="1"/>
      <c r="BJ125" s="1"/>
      <c r="BK125" s="1"/>
      <c r="BL125" s="89" t="s">
        <v>42</v>
      </c>
      <c r="BM125" s="89" t="s">
        <v>83</v>
      </c>
      <c r="BN125" s="89" t="s">
        <v>82</v>
      </c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</row>
    <row r="126" spans="1:81" s="3" customFormat="1" ht="12.75">
      <c r="A126" s="90">
        <v>122</v>
      </c>
      <c r="B126" s="90" t="s">
        <v>387</v>
      </c>
      <c r="C126" s="90" t="s">
        <v>536</v>
      </c>
      <c r="D126" s="89" t="s">
        <v>394</v>
      </c>
      <c r="E126" s="90" t="s">
        <v>191</v>
      </c>
      <c r="F126" s="64">
        <f t="shared" si="17"/>
        <v>11</v>
      </c>
      <c r="G126" s="2"/>
      <c r="H126" s="33"/>
      <c r="I126" s="5"/>
      <c r="J126" s="35">
        <f t="shared" si="18"/>
        <v>1</v>
      </c>
      <c r="K126" s="26">
        <f t="shared" si="19"/>
        <v>11</v>
      </c>
      <c r="L126" s="26"/>
      <c r="M126" s="66"/>
      <c r="N126" s="66"/>
      <c r="O126" s="65" t="str">
        <f t="shared" si="20"/>
        <v> 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89" t="s">
        <v>42</v>
      </c>
      <c r="AC126" s="89" t="s">
        <v>269</v>
      </c>
      <c r="AD126" s="89" t="s">
        <v>101</v>
      </c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</row>
    <row r="127" spans="1:81" s="3" customFormat="1" ht="12.75">
      <c r="A127" s="90">
        <v>123</v>
      </c>
      <c r="B127" s="90" t="s">
        <v>387</v>
      </c>
      <c r="C127" s="90" t="s">
        <v>538</v>
      </c>
      <c r="D127" s="89" t="s">
        <v>405</v>
      </c>
      <c r="E127" s="90" t="s">
        <v>161</v>
      </c>
      <c r="F127" s="64">
        <f t="shared" si="17"/>
        <v>11</v>
      </c>
      <c r="G127" s="2"/>
      <c r="H127" s="33"/>
      <c r="I127" s="5"/>
      <c r="J127" s="35">
        <f t="shared" si="18"/>
        <v>1</v>
      </c>
      <c r="K127" s="26">
        <f t="shared" si="19"/>
        <v>11</v>
      </c>
      <c r="L127" s="26"/>
      <c r="M127" s="66"/>
      <c r="N127" s="66"/>
      <c r="O127" s="65" t="str">
        <f t="shared" si="20"/>
        <v> 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89" t="s">
        <v>42</v>
      </c>
      <c r="BM127" s="89" t="s">
        <v>102</v>
      </c>
      <c r="BN127" s="89" t="s">
        <v>101</v>
      </c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</row>
    <row r="128" spans="1:81" s="3" customFormat="1" ht="12.75">
      <c r="A128" s="90">
        <v>124</v>
      </c>
      <c r="B128" s="90" t="s">
        <v>387</v>
      </c>
      <c r="C128" s="90" t="s">
        <v>539</v>
      </c>
      <c r="D128" s="89" t="s">
        <v>389</v>
      </c>
      <c r="E128" s="90" t="s">
        <v>375</v>
      </c>
      <c r="F128" s="64">
        <f t="shared" si="17"/>
        <v>10</v>
      </c>
      <c r="G128" s="2"/>
      <c r="H128" s="33"/>
      <c r="I128" s="5"/>
      <c r="J128" s="35">
        <f t="shared" si="18"/>
        <v>1</v>
      </c>
      <c r="K128" s="26">
        <f t="shared" si="19"/>
        <v>10</v>
      </c>
      <c r="L128" s="26"/>
      <c r="M128" s="66"/>
      <c r="N128" s="66"/>
      <c r="O128" s="65" t="str">
        <f t="shared" si="20"/>
        <v> </v>
      </c>
      <c r="P128" s="1"/>
      <c r="Q128" s="1"/>
      <c r="R128" s="1"/>
      <c r="S128" s="89" t="s">
        <v>42</v>
      </c>
      <c r="T128" s="89" t="s">
        <v>269</v>
      </c>
      <c r="U128" s="89" t="s">
        <v>76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</row>
    <row r="129" spans="1:81" s="3" customFormat="1" ht="12.75">
      <c r="A129" s="90">
        <v>125</v>
      </c>
      <c r="B129" s="90" t="s">
        <v>387</v>
      </c>
      <c r="C129" s="90" t="s">
        <v>540</v>
      </c>
      <c r="D129" s="89" t="s">
        <v>397</v>
      </c>
      <c r="E129" s="90" t="s">
        <v>213</v>
      </c>
      <c r="F129" s="64">
        <f t="shared" si="17"/>
        <v>10</v>
      </c>
      <c r="G129" s="2"/>
      <c r="H129" s="33"/>
      <c r="I129" s="5"/>
      <c r="J129" s="35">
        <f t="shared" si="18"/>
        <v>1</v>
      </c>
      <c r="K129" s="26">
        <f t="shared" si="19"/>
        <v>10</v>
      </c>
      <c r="L129" s="26"/>
      <c r="M129" s="66"/>
      <c r="N129" s="66"/>
      <c r="O129" s="65" t="str">
        <f t="shared" si="20"/>
        <v> </v>
      </c>
      <c r="P129" s="1"/>
      <c r="Q129" s="1"/>
      <c r="R129" s="1"/>
      <c r="S129" s="1"/>
      <c r="T129" s="1"/>
      <c r="U129" s="1"/>
      <c r="V129" s="89" t="s">
        <v>42</v>
      </c>
      <c r="W129" s="89" t="s">
        <v>69</v>
      </c>
      <c r="X129" s="89" t="s">
        <v>76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</row>
    <row r="130" spans="1:81" s="3" customFormat="1" ht="12.75">
      <c r="A130" s="90">
        <v>126</v>
      </c>
      <c r="B130" s="90" t="s">
        <v>387</v>
      </c>
      <c r="C130" s="90" t="s">
        <v>541</v>
      </c>
      <c r="D130" s="89" t="s">
        <v>389</v>
      </c>
      <c r="E130" s="90" t="s">
        <v>318</v>
      </c>
      <c r="F130" s="64">
        <f t="shared" si="17"/>
        <v>10</v>
      </c>
      <c r="G130" s="2"/>
      <c r="H130" s="33"/>
      <c r="I130" s="5"/>
      <c r="J130" s="35">
        <f t="shared" si="18"/>
        <v>1</v>
      </c>
      <c r="K130" s="26">
        <f t="shared" si="19"/>
        <v>10</v>
      </c>
      <c r="L130" s="26"/>
      <c r="M130" s="66"/>
      <c r="N130" s="66"/>
      <c r="O130" s="65" t="str">
        <f t="shared" si="20"/>
        <v> 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89" t="s">
        <v>42</v>
      </c>
      <c r="AU130" s="89" t="s">
        <v>69</v>
      </c>
      <c r="AV130" s="89" t="s">
        <v>76</v>
      </c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</row>
    <row r="131" spans="1:81" s="3" customFormat="1" ht="12.75">
      <c r="A131" s="90">
        <v>127</v>
      </c>
      <c r="B131" s="90" t="s">
        <v>387</v>
      </c>
      <c r="C131" s="90" t="s">
        <v>542</v>
      </c>
      <c r="D131" s="89" t="s">
        <v>389</v>
      </c>
      <c r="E131" s="90" t="s">
        <v>153</v>
      </c>
      <c r="F131" s="64">
        <f t="shared" si="17"/>
        <v>9</v>
      </c>
      <c r="G131" s="2"/>
      <c r="H131" s="33"/>
      <c r="I131" s="5"/>
      <c r="J131" s="35">
        <f t="shared" si="18"/>
        <v>2</v>
      </c>
      <c r="K131" s="26">
        <f t="shared" si="19"/>
        <v>9</v>
      </c>
      <c r="L131" s="26"/>
      <c r="M131" s="66"/>
      <c r="N131" s="66"/>
      <c r="O131" s="65" t="str">
        <f t="shared" si="20"/>
        <v> 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89" t="s">
        <v>42</v>
      </c>
      <c r="AI131" s="89" t="s">
        <v>263</v>
      </c>
      <c r="AJ131" s="89">
        <v>7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89" t="s">
        <v>42</v>
      </c>
      <c r="BS131" s="89">
        <v>41</v>
      </c>
      <c r="BT131" s="89" t="s">
        <v>53</v>
      </c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s="3" customFormat="1" ht="12.75">
      <c r="A132" s="90">
        <v>128</v>
      </c>
      <c r="B132" s="90" t="s">
        <v>387</v>
      </c>
      <c r="C132" s="90" t="s">
        <v>544</v>
      </c>
      <c r="D132" s="89" t="s">
        <v>394</v>
      </c>
      <c r="E132" s="90" t="s">
        <v>215</v>
      </c>
      <c r="F132" s="64">
        <f t="shared" si="17"/>
        <v>7</v>
      </c>
      <c r="G132" s="2"/>
      <c r="H132" s="33"/>
      <c r="I132" s="5"/>
      <c r="J132" s="35">
        <f t="shared" si="18"/>
        <v>5</v>
      </c>
      <c r="K132" s="26">
        <f t="shared" si="19"/>
        <v>7</v>
      </c>
      <c r="L132" s="26"/>
      <c r="M132" s="66"/>
      <c r="N132" s="66"/>
      <c r="O132" s="65" t="str">
        <f t="shared" si="20"/>
        <v> </v>
      </c>
      <c r="P132" s="89" t="s">
        <v>42</v>
      </c>
      <c r="Q132" s="89" t="s">
        <v>272</v>
      </c>
      <c r="R132" s="89" t="s">
        <v>53</v>
      </c>
      <c r="S132" s="1"/>
      <c r="T132" s="1"/>
      <c r="U132" s="1"/>
      <c r="V132" s="89" t="s">
        <v>42</v>
      </c>
      <c r="W132" s="89" t="s">
        <v>113</v>
      </c>
      <c r="X132" s="89" t="s">
        <v>53</v>
      </c>
      <c r="Y132" s="89" t="s">
        <v>42</v>
      </c>
      <c r="Z132" s="89" t="s">
        <v>312</v>
      </c>
      <c r="AA132" s="89" t="s">
        <v>42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89" t="s">
        <v>42</v>
      </c>
      <c r="AO132" s="89" t="s">
        <v>113</v>
      </c>
      <c r="AP132" s="89" t="s">
        <v>42</v>
      </c>
      <c r="AQ132" s="89" t="s">
        <v>42</v>
      </c>
      <c r="AR132" s="89" t="s">
        <v>91</v>
      </c>
      <c r="AS132" s="89" t="s">
        <v>42</v>
      </c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</row>
    <row r="133" spans="1:81" s="3" customFormat="1" ht="12.75">
      <c r="A133" s="90">
        <v>129</v>
      </c>
      <c r="B133" s="90" t="s">
        <v>387</v>
      </c>
      <c r="C133" s="90" t="s">
        <v>543</v>
      </c>
      <c r="D133" s="89" t="s">
        <v>405</v>
      </c>
      <c r="E133" s="90" t="s">
        <v>370</v>
      </c>
      <c r="F133" s="64">
        <f t="shared" si="17"/>
        <v>7</v>
      </c>
      <c r="G133" s="2"/>
      <c r="H133" s="33"/>
      <c r="I133" s="5"/>
      <c r="J133" s="35">
        <f t="shared" si="18"/>
        <v>2</v>
      </c>
      <c r="K133" s="26">
        <f t="shared" si="19"/>
        <v>7</v>
      </c>
      <c r="L133" s="26"/>
      <c r="M133" s="66"/>
      <c r="N133" s="66"/>
      <c r="O133" s="65" t="str">
        <f t="shared" si="20"/>
        <v> 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89" t="s">
        <v>42</v>
      </c>
      <c r="AU133" s="89" t="s">
        <v>73</v>
      </c>
      <c r="AV133" s="89" t="s">
        <v>70</v>
      </c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89" t="s">
        <v>42</v>
      </c>
      <c r="BS133" s="89">
        <v>39</v>
      </c>
      <c r="BT133" s="89" t="s">
        <v>72</v>
      </c>
      <c r="BU133" s="1"/>
      <c r="BV133" s="1"/>
      <c r="BW133" s="1"/>
      <c r="BX133" s="1"/>
      <c r="BY133" s="1"/>
      <c r="BZ133" s="1"/>
      <c r="CA133" s="1"/>
      <c r="CB133" s="1"/>
      <c r="CC133" s="1"/>
    </row>
    <row r="134" spans="1:81" s="3" customFormat="1" ht="12.75">
      <c r="A134" s="90">
        <v>130</v>
      </c>
      <c r="B134" s="90" t="s">
        <v>387</v>
      </c>
      <c r="C134" s="90" t="s">
        <v>545</v>
      </c>
      <c r="D134" s="89" t="s">
        <v>389</v>
      </c>
      <c r="E134" s="90" t="s">
        <v>289</v>
      </c>
      <c r="F134" s="64">
        <f t="shared" si="17"/>
        <v>7</v>
      </c>
      <c r="G134" s="2"/>
      <c r="H134" s="33"/>
      <c r="I134" s="5"/>
      <c r="J134" s="35">
        <f t="shared" si="18"/>
        <v>2</v>
      </c>
      <c r="K134" s="26">
        <f t="shared" si="19"/>
        <v>7</v>
      </c>
      <c r="L134" s="26"/>
      <c r="M134" s="66"/>
      <c r="N134" s="66"/>
      <c r="O134" s="65" t="str">
        <f t="shared" si="20"/>
        <v> 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89" t="s">
        <v>42</v>
      </c>
      <c r="AF134" s="89" t="s">
        <v>118</v>
      </c>
      <c r="AG134" s="89" t="s">
        <v>53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89" t="s">
        <v>42</v>
      </c>
      <c r="AR134" s="89" t="s">
        <v>65</v>
      </c>
      <c r="AS134" s="89" t="s">
        <v>64</v>
      </c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</row>
    <row r="135" spans="1:81" s="3" customFormat="1" ht="12.75">
      <c r="A135" s="90">
        <v>131</v>
      </c>
      <c r="B135" s="90" t="s">
        <v>387</v>
      </c>
      <c r="C135" s="90" t="s">
        <v>546</v>
      </c>
      <c r="D135" s="89" t="s">
        <v>394</v>
      </c>
      <c r="E135" s="90" t="s">
        <v>547</v>
      </c>
      <c r="F135" s="64">
        <f t="shared" si="17"/>
        <v>6</v>
      </c>
      <c r="G135" s="2"/>
      <c r="H135" s="33"/>
      <c r="I135" s="5"/>
      <c r="J135" s="35">
        <f t="shared" si="18"/>
        <v>1</v>
      </c>
      <c r="K135" s="26">
        <f t="shared" si="19"/>
        <v>6</v>
      </c>
      <c r="L135" s="26"/>
      <c r="M135" s="66"/>
      <c r="N135" s="66"/>
      <c r="O135" s="65" t="str">
        <f t="shared" si="20"/>
        <v> 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89" t="s">
        <v>42</v>
      </c>
      <c r="BY135" s="89" t="s">
        <v>283</v>
      </c>
      <c r="BZ135" s="89" t="s">
        <v>67</v>
      </c>
      <c r="CA135" s="1"/>
      <c r="CB135" s="1"/>
      <c r="CC135" s="1"/>
    </row>
    <row r="136" spans="1:81" s="3" customFormat="1" ht="12.75">
      <c r="A136" s="90">
        <v>132</v>
      </c>
      <c r="B136" s="90" t="s">
        <v>387</v>
      </c>
      <c r="C136" s="90" t="s">
        <v>549</v>
      </c>
      <c r="D136" s="89" t="s">
        <v>394</v>
      </c>
      <c r="E136" s="90" t="s">
        <v>550</v>
      </c>
      <c r="F136" s="64">
        <f t="shared" si="17"/>
        <v>4</v>
      </c>
      <c r="G136" s="2"/>
      <c r="H136" s="33"/>
      <c r="I136" s="5"/>
      <c r="J136" s="35">
        <f t="shared" si="18"/>
        <v>3</v>
      </c>
      <c r="K136" s="26">
        <f t="shared" si="19"/>
        <v>4</v>
      </c>
      <c r="L136" s="26"/>
      <c r="M136" s="66"/>
      <c r="N136" s="66"/>
      <c r="O136" s="65" t="str">
        <f t="shared" si="20"/>
        <v> 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89" t="s">
        <v>42</v>
      </c>
      <c r="AF136" s="89" t="s">
        <v>81</v>
      </c>
      <c r="AG136" s="89" t="s">
        <v>42</v>
      </c>
      <c r="AH136" s="89" t="s">
        <v>42</v>
      </c>
      <c r="AI136" s="89" t="s">
        <v>414</v>
      </c>
      <c r="AJ136" s="89">
        <v>1</v>
      </c>
      <c r="AK136" s="1"/>
      <c r="AL136" s="1"/>
      <c r="AM136" s="1"/>
      <c r="AN136" s="1"/>
      <c r="AO136" s="1"/>
      <c r="AP136" s="1"/>
      <c r="AQ136" s="89" t="s">
        <v>42</v>
      </c>
      <c r="AR136" s="89" t="s">
        <v>66</v>
      </c>
      <c r="AS136" s="89" t="s">
        <v>53</v>
      </c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</row>
    <row r="137" spans="1:81" s="3" customFormat="1" ht="12.75">
      <c r="A137" s="90">
        <v>133</v>
      </c>
      <c r="B137" s="90" t="s">
        <v>387</v>
      </c>
      <c r="C137" s="90" t="s">
        <v>548</v>
      </c>
      <c r="D137" s="89" t="s">
        <v>389</v>
      </c>
      <c r="E137" s="90" t="s">
        <v>199</v>
      </c>
      <c r="F137" s="64">
        <f t="shared" si="17"/>
        <v>4</v>
      </c>
      <c r="G137" s="2"/>
      <c r="H137" s="33"/>
      <c r="I137" s="5"/>
      <c r="J137" s="35">
        <f t="shared" si="18"/>
        <v>1</v>
      </c>
      <c r="K137" s="26">
        <f t="shared" si="19"/>
        <v>4</v>
      </c>
      <c r="L137" s="26"/>
      <c r="M137" s="66"/>
      <c r="N137" s="66"/>
      <c r="O137" s="65" t="str">
        <f t="shared" si="20"/>
        <v> 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89" t="s">
        <v>42</v>
      </c>
      <c r="AC137" s="89" t="s">
        <v>401</v>
      </c>
      <c r="AD137" s="89" t="s">
        <v>72</v>
      </c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</row>
    <row r="138" spans="1:81" s="3" customFormat="1" ht="12.75">
      <c r="A138" s="90">
        <v>134</v>
      </c>
      <c r="B138" s="90" t="s">
        <v>387</v>
      </c>
      <c r="C138" s="90" t="s">
        <v>555</v>
      </c>
      <c r="D138" s="89" t="s">
        <v>400</v>
      </c>
      <c r="E138" s="90" t="s">
        <v>159</v>
      </c>
      <c r="F138" s="64">
        <f t="shared" si="17"/>
        <v>3</v>
      </c>
      <c r="G138" s="2"/>
      <c r="H138" s="33"/>
      <c r="I138" s="5"/>
      <c r="J138" s="35">
        <f t="shared" si="18"/>
        <v>2</v>
      </c>
      <c r="K138" s="26">
        <f t="shared" si="19"/>
        <v>3</v>
      </c>
      <c r="L138" s="26"/>
      <c r="M138" s="66"/>
      <c r="N138" s="66"/>
      <c r="O138" s="65" t="str">
        <f t="shared" si="20"/>
        <v> 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89" t="s">
        <v>42</v>
      </c>
      <c r="BD138" s="89" t="s">
        <v>392</v>
      </c>
      <c r="BE138" s="89" t="s">
        <v>42</v>
      </c>
      <c r="BF138" s="1"/>
      <c r="BG138" s="1"/>
      <c r="BH138" s="1"/>
      <c r="BI138" s="89" t="s">
        <v>42</v>
      </c>
      <c r="BJ138" s="89" t="s">
        <v>291</v>
      </c>
      <c r="BK138" s="89" t="s">
        <v>53</v>
      </c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</row>
    <row r="139" spans="1:81" s="3" customFormat="1" ht="12.75">
      <c r="A139" s="90">
        <v>135</v>
      </c>
      <c r="B139" s="90" t="s">
        <v>387</v>
      </c>
      <c r="C139" s="90" t="s">
        <v>551</v>
      </c>
      <c r="D139" s="89" t="s">
        <v>397</v>
      </c>
      <c r="E139" s="90" t="s">
        <v>296</v>
      </c>
      <c r="F139" s="64">
        <f t="shared" si="17"/>
        <v>3</v>
      </c>
      <c r="G139" s="2"/>
      <c r="H139" s="33"/>
      <c r="I139" s="5"/>
      <c r="J139" s="35">
        <f t="shared" si="18"/>
        <v>1</v>
      </c>
      <c r="K139" s="26">
        <f t="shared" si="19"/>
        <v>3</v>
      </c>
      <c r="L139" s="26"/>
      <c r="M139" s="66"/>
      <c r="N139" s="66"/>
      <c r="O139" s="65" t="str">
        <f t="shared" si="20"/>
        <v> 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89" t="s">
        <v>42</v>
      </c>
      <c r="AI139" s="89" t="s">
        <v>398</v>
      </c>
      <c r="AJ139" s="89">
        <v>3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</row>
    <row r="140" spans="1:81" s="3" customFormat="1" ht="12.75">
      <c r="A140" s="90">
        <v>136</v>
      </c>
      <c r="B140" s="90" t="s">
        <v>387</v>
      </c>
      <c r="C140" s="90" t="s">
        <v>552</v>
      </c>
      <c r="D140" s="89" t="s">
        <v>400</v>
      </c>
      <c r="E140" s="90" t="s">
        <v>262</v>
      </c>
      <c r="F140" s="64">
        <f t="shared" si="17"/>
        <v>3</v>
      </c>
      <c r="G140" s="2"/>
      <c r="H140" s="33"/>
      <c r="I140" s="5"/>
      <c r="J140" s="35">
        <f t="shared" si="18"/>
        <v>1</v>
      </c>
      <c r="K140" s="26">
        <f t="shared" si="19"/>
        <v>3</v>
      </c>
      <c r="L140" s="26"/>
      <c r="M140" s="66"/>
      <c r="N140" s="66"/>
      <c r="O140" s="65" t="str">
        <f t="shared" si="20"/>
        <v> </v>
      </c>
      <c r="P140" s="1"/>
      <c r="Q140" s="1"/>
      <c r="R140" s="1"/>
      <c r="S140" s="89" t="s">
        <v>42</v>
      </c>
      <c r="T140" s="89" t="s">
        <v>401</v>
      </c>
      <c r="U140" s="89" t="s">
        <v>70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</row>
    <row r="141" spans="1:81" s="3" customFormat="1" ht="12.75">
      <c r="A141" s="90">
        <v>137</v>
      </c>
      <c r="B141" s="90" t="s">
        <v>387</v>
      </c>
      <c r="C141" s="90" t="s">
        <v>553</v>
      </c>
      <c r="D141" s="89" t="s">
        <v>389</v>
      </c>
      <c r="E141" s="90" t="s">
        <v>554</v>
      </c>
      <c r="F141" s="64">
        <f t="shared" si="17"/>
        <v>3</v>
      </c>
      <c r="G141" s="2"/>
      <c r="H141" s="33"/>
      <c r="I141" s="5"/>
      <c r="J141" s="35">
        <f t="shared" si="18"/>
        <v>1</v>
      </c>
      <c r="K141" s="26">
        <f t="shared" si="19"/>
        <v>3</v>
      </c>
      <c r="L141" s="26"/>
      <c r="M141" s="66"/>
      <c r="N141" s="66"/>
      <c r="O141" s="65" t="str">
        <f t="shared" si="20"/>
        <v> 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89" t="s">
        <v>42</v>
      </c>
      <c r="AF141" s="89" t="s">
        <v>91</v>
      </c>
      <c r="AG141" s="89" t="s">
        <v>70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</row>
    <row r="142" spans="1:81" s="3" customFormat="1" ht="12.75">
      <c r="A142" s="90">
        <v>138</v>
      </c>
      <c r="B142" s="90" t="s">
        <v>387</v>
      </c>
      <c r="C142" s="90" t="s">
        <v>908</v>
      </c>
      <c r="D142" s="89" t="s">
        <v>405</v>
      </c>
      <c r="E142" s="90" t="s">
        <v>287</v>
      </c>
      <c r="F142" s="64">
        <f t="shared" si="17"/>
        <v>3</v>
      </c>
      <c r="G142" s="2"/>
      <c r="H142" s="33"/>
      <c r="I142" s="5"/>
      <c r="J142" s="35">
        <f t="shared" si="18"/>
        <v>1</v>
      </c>
      <c r="K142" s="26">
        <f t="shared" si="19"/>
        <v>3</v>
      </c>
      <c r="L142" s="26"/>
      <c r="M142" s="66"/>
      <c r="N142" s="66"/>
      <c r="O142" s="65" t="str">
        <f t="shared" si="20"/>
        <v> 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89" t="s">
        <v>42</v>
      </c>
      <c r="CB142" s="89" t="s">
        <v>113</v>
      </c>
      <c r="CC142" s="89" t="s">
        <v>70</v>
      </c>
    </row>
    <row r="143" spans="1:81" s="3" customFormat="1" ht="12.75">
      <c r="A143" s="90">
        <v>139</v>
      </c>
      <c r="B143" s="90" t="s">
        <v>387</v>
      </c>
      <c r="C143" s="90" t="s">
        <v>556</v>
      </c>
      <c r="D143" s="89" t="s">
        <v>397</v>
      </c>
      <c r="E143" s="90" t="s">
        <v>296</v>
      </c>
      <c r="F143" s="64">
        <f t="shared" si="17"/>
        <v>2</v>
      </c>
      <c r="G143" s="2"/>
      <c r="H143" s="33"/>
      <c r="I143" s="5"/>
      <c r="J143" s="35">
        <f t="shared" si="18"/>
        <v>1</v>
      </c>
      <c r="K143" s="26">
        <f t="shared" si="19"/>
        <v>2</v>
      </c>
      <c r="L143" s="26"/>
      <c r="M143" s="66"/>
      <c r="N143" s="66"/>
      <c r="O143" s="65" t="str">
        <f t="shared" si="20"/>
        <v> 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89" t="s">
        <v>42</v>
      </c>
      <c r="AI143" s="89" t="s">
        <v>392</v>
      </c>
      <c r="AJ143" s="89">
        <v>2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spans="1:81" s="3" customFormat="1" ht="12.75">
      <c r="A144" s="90">
        <v>140</v>
      </c>
      <c r="B144" s="90" t="s">
        <v>387</v>
      </c>
      <c r="C144" s="90" t="s">
        <v>557</v>
      </c>
      <c r="D144" s="89" t="s">
        <v>394</v>
      </c>
      <c r="E144" s="90" t="s">
        <v>558</v>
      </c>
      <c r="F144" s="64">
        <f t="shared" si="17"/>
        <v>1</v>
      </c>
      <c r="G144" s="2"/>
      <c r="H144" s="33"/>
      <c r="I144" s="5"/>
      <c r="J144" s="35">
        <f t="shared" si="18"/>
        <v>1</v>
      </c>
      <c r="K144" s="26">
        <f t="shared" si="19"/>
        <v>1</v>
      </c>
      <c r="L144" s="26"/>
      <c r="M144" s="66"/>
      <c r="N144" s="66"/>
      <c r="O144" s="65" t="str">
        <f t="shared" si="20"/>
        <v> 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89" t="s">
        <v>42</v>
      </c>
      <c r="BS144" s="89">
        <v>42</v>
      </c>
      <c r="BT144" s="89" t="s">
        <v>42</v>
      </c>
      <c r="BU144" s="1"/>
      <c r="BV144" s="1"/>
      <c r="BW144" s="1"/>
      <c r="BX144" s="1"/>
      <c r="BY144" s="1"/>
      <c r="BZ144" s="1"/>
      <c r="CA144" s="1"/>
      <c r="CB144" s="1"/>
      <c r="CC144" s="1"/>
    </row>
    <row r="145" spans="1:81" s="3" customFormat="1" ht="12.75">
      <c r="A145" s="90">
        <v>141</v>
      </c>
      <c r="B145" s="90" t="s">
        <v>387</v>
      </c>
      <c r="C145" s="90" t="s">
        <v>559</v>
      </c>
      <c r="D145" s="89" t="s">
        <v>405</v>
      </c>
      <c r="E145" s="90" t="s">
        <v>253</v>
      </c>
      <c r="F145" s="64">
        <f t="shared" si="17"/>
        <v>1</v>
      </c>
      <c r="G145" s="2"/>
      <c r="H145" s="33"/>
      <c r="I145" s="5"/>
      <c r="J145" s="35">
        <f t="shared" si="18"/>
        <v>1</v>
      </c>
      <c r="K145" s="26">
        <f t="shared" si="19"/>
        <v>1</v>
      </c>
      <c r="L145" s="26"/>
      <c r="M145" s="66"/>
      <c r="N145" s="66"/>
      <c r="O145" s="65" t="str">
        <f t="shared" si="20"/>
        <v> </v>
      </c>
      <c r="P145" s="89" t="s">
        <v>42</v>
      </c>
      <c r="Q145" s="89" t="s">
        <v>283</v>
      </c>
      <c r="R145" s="89" t="s">
        <v>42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</row>
    <row r="146" spans="1:81" s="3" customFormat="1" ht="12.75">
      <c r="A146" s="90">
        <v>142</v>
      </c>
      <c r="B146" s="90" t="s">
        <v>387</v>
      </c>
      <c r="C146" s="90" t="s">
        <v>560</v>
      </c>
      <c r="D146" s="89" t="s">
        <v>405</v>
      </c>
      <c r="E146" s="90" t="s">
        <v>561</v>
      </c>
      <c r="F146" s="64">
        <f t="shared" si="17"/>
        <v>1</v>
      </c>
      <c r="G146" s="2"/>
      <c r="H146" s="33"/>
      <c r="I146" s="5"/>
      <c r="J146" s="35">
        <f t="shared" si="18"/>
        <v>1</v>
      </c>
      <c r="K146" s="26">
        <f t="shared" si="19"/>
        <v>1</v>
      </c>
      <c r="L146" s="26"/>
      <c r="M146" s="66"/>
      <c r="N146" s="66"/>
      <c r="O146" s="65" t="str">
        <f t="shared" si="20"/>
        <v> 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89" t="s">
        <v>42</v>
      </c>
      <c r="BA146" s="89" t="s">
        <v>113</v>
      </c>
      <c r="BB146" s="89" t="s">
        <v>42</v>
      </c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</row>
    <row r="147" spans="2:15" s="3" customFormat="1" ht="12.75">
      <c r="B147" s="36"/>
      <c r="D147" s="22"/>
      <c r="J147" s="22"/>
      <c r="K147" s="105"/>
      <c r="M147" s="62"/>
      <c r="N147" s="62"/>
      <c r="O147" s="23"/>
    </row>
    <row r="148" spans="2:15" s="3" customFormat="1" ht="12.75">
      <c r="B148" s="36"/>
      <c r="D148" s="22"/>
      <c r="J148" s="22"/>
      <c r="K148" s="105">
        <f>SUM(K3:K147)</f>
        <v>16289</v>
      </c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 horizontalCentered="1"/>
  <pageMargins left="0.2362204724409449" right="0.4724409448818898" top="0.5511811023622047" bottom="0.4330708661417323" header="0.2362204724409449" footer="0.15748031496062992"/>
  <pageSetup firstPageNumber="1" useFirstPageNumber="1" fitToHeight="1" fitToWidth="1" orientation="portrait" paperSize="9" scale="44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38"/>
  <sheetViews>
    <sheetView zoomScalePageLayoutView="0" workbookViewId="0" topLeftCell="A1">
      <pane xSplit="15" ySplit="1" topLeftCell="P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A27" sqref="A27:IV27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10.851562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140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bestFit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140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140625" style="0" hidden="1" customWidth="1"/>
    <col min="30" max="30" width="3.140625" style="0" bestFit="1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2.140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140625" style="0" hidden="1" customWidth="1"/>
    <col min="59" max="59" width="4.140625" style="0" hidden="1" customWidth="1"/>
    <col min="60" max="60" width="3.14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42187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3.140625" style="0" bestFit="1" customWidth="1"/>
    <col min="76" max="76" width="2.57421875" style="0" hidden="1" customWidth="1"/>
    <col min="77" max="77" width="4.140625" style="0" hidden="1" customWidth="1"/>
    <col min="78" max="78" width="3.140625" style="0" bestFit="1" customWidth="1"/>
    <col min="79" max="79" width="2.140625" style="0" hidden="1" customWidth="1"/>
    <col min="80" max="80" width="4.140625" style="0" hidden="1" customWidth="1"/>
    <col min="81" max="81" width="3.140625" style="0" bestFit="1" customWidth="1"/>
  </cols>
  <sheetData>
    <row r="1" spans="1:81" s="9" customFormat="1" ht="105" customHeight="1">
      <c r="A1" s="138" t="s">
        <v>562</v>
      </c>
      <c r="B1" s="138"/>
      <c r="C1" s="138"/>
      <c r="D1" s="138"/>
      <c r="E1" s="139"/>
      <c r="F1" s="83" t="s">
        <v>1</v>
      </c>
      <c r="G1" s="84"/>
      <c r="H1" s="85" t="s">
        <v>2</v>
      </c>
      <c r="I1" s="84" t="s">
        <v>3</v>
      </c>
      <c r="J1" s="86" t="s">
        <v>4</v>
      </c>
      <c r="K1" s="84" t="s">
        <v>5</v>
      </c>
      <c r="L1" s="84" t="s">
        <v>56</v>
      </c>
      <c r="M1" s="84" t="s">
        <v>57</v>
      </c>
      <c r="N1" s="84" t="s">
        <v>58</v>
      </c>
      <c r="O1" s="87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5" t="s">
        <v>918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9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 t="s">
        <v>59</v>
      </c>
      <c r="I2" s="44" t="s">
        <v>59</v>
      </c>
      <c r="J2" s="42" t="s">
        <v>33</v>
      </c>
      <c r="K2" s="42" t="s">
        <v>34</v>
      </c>
      <c r="L2" s="42"/>
      <c r="M2" s="61"/>
      <c r="N2" s="61"/>
      <c r="O2" s="38"/>
      <c r="P2" s="67" t="s">
        <v>35</v>
      </c>
      <c r="Q2" s="67" t="s">
        <v>36</v>
      </c>
      <c r="R2" s="67" t="s">
        <v>37</v>
      </c>
      <c r="S2" s="67" t="s">
        <v>35</v>
      </c>
      <c r="T2" s="67" t="s">
        <v>36</v>
      </c>
      <c r="U2" s="67" t="s">
        <v>37</v>
      </c>
      <c r="V2" s="67" t="s">
        <v>35</v>
      </c>
      <c r="W2" s="67" t="s">
        <v>36</v>
      </c>
      <c r="X2" s="67" t="s">
        <v>37</v>
      </c>
      <c r="Y2" s="77" t="s">
        <v>35</v>
      </c>
      <c r="Z2" s="77" t="s">
        <v>36</v>
      </c>
      <c r="AA2" s="7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24" s="17" customFormat="1" ht="14.25" customHeight="1">
      <c r="A3" s="50"/>
      <c r="B3" s="51"/>
      <c r="C3" s="52"/>
      <c r="D3" s="96"/>
      <c r="E3" s="53"/>
      <c r="F3" s="91">
        <f>K3+L3+M3+N3</f>
        <v>0</v>
      </c>
      <c r="G3" s="54"/>
      <c r="H3" s="55"/>
      <c r="I3" s="56"/>
      <c r="J3" s="92">
        <f aca="true" t="shared" si="0" ref="J3:J25">P3+S3+V3+Y3+AB3+AE3+AH3+AK3+AN3+AQ3+AT3+AW3+AZ3+BC3+BF3+BI3+BL3+BO3+BR3+BU3+BX3+CA3</f>
        <v>0</v>
      </c>
      <c r="K3" s="69">
        <f aca="true" t="shared" si="1" ref="K3:K25">R3+U3+X3+AA3+AD3+AG3+AJ3+AM3+AP3+AS3+AV3+AY3+BB3+BE3+BH3+BK3+BN3+BQ3+BT3+BW3+BZ3+CC3</f>
        <v>0</v>
      </c>
      <c r="L3" s="69"/>
      <c r="M3" s="93"/>
      <c r="N3" s="93"/>
      <c r="O3" s="38" t="str">
        <f aca="true" t="shared" si="2" ref="O3:O25">IF(COUNTIF(assolute,C3)&gt;1,"x"," ")</f>
        <v> </v>
      </c>
      <c r="P3" s="50"/>
      <c r="Q3" s="50"/>
      <c r="R3" s="50"/>
      <c r="S3" s="50"/>
      <c r="T3" s="50"/>
      <c r="U3" s="50"/>
      <c r="V3" s="50"/>
      <c r="W3" s="50"/>
      <c r="X3" s="50"/>
    </row>
    <row r="4" spans="1:81" s="3" customFormat="1" ht="12.75">
      <c r="A4" s="90">
        <v>1</v>
      </c>
      <c r="B4" s="90" t="s">
        <v>563</v>
      </c>
      <c r="C4" s="90" t="s">
        <v>564</v>
      </c>
      <c r="D4" s="89" t="s">
        <v>565</v>
      </c>
      <c r="E4" s="90" t="s">
        <v>121</v>
      </c>
      <c r="F4" s="64">
        <f aca="true" t="shared" si="3" ref="F4:F25">H4+L4+M4+N4</f>
        <v>725</v>
      </c>
      <c r="G4" s="2"/>
      <c r="H4" s="33">
        <f>K4-AG4-AS4-AY4-BH4-BN4-BT4</f>
        <v>653</v>
      </c>
      <c r="I4" s="5">
        <v>16</v>
      </c>
      <c r="J4" s="35">
        <f t="shared" si="0"/>
        <v>22</v>
      </c>
      <c r="K4" s="26">
        <f t="shared" si="1"/>
        <v>832</v>
      </c>
      <c r="L4" s="26">
        <v>22</v>
      </c>
      <c r="M4" s="66">
        <v>25</v>
      </c>
      <c r="N4" s="66">
        <v>25</v>
      </c>
      <c r="O4" s="65" t="str">
        <f t="shared" si="2"/>
        <v> </v>
      </c>
      <c r="P4" s="89" t="s">
        <v>42</v>
      </c>
      <c r="Q4" s="89" t="s">
        <v>72</v>
      </c>
      <c r="R4" s="89" t="s">
        <v>411</v>
      </c>
      <c r="S4" s="89" t="s">
        <v>42</v>
      </c>
      <c r="T4" s="89" t="s">
        <v>42</v>
      </c>
      <c r="U4" s="89" t="s">
        <v>414</v>
      </c>
      <c r="V4" s="89" t="s">
        <v>42</v>
      </c>
      <c r="W4" s="89" t="s">
        <v>42</v>
      </c>
      <c r="X4" s="89" t="s">
        <v>73</v>
      </c>
      <c r="Y4" s="89" t="s">
        <v>42</v>
      </c>
      <c r="Z4" s="89" t="s">
        <v>42</v>
      </c>
      <c r="AA4" s="89" t="s">
        <v>566</v>
      </c>
      <c r="AB4" s="89" t="s">
        <v>42</v>
      </c>
      <c r="AC4" s="89" t="s">
        <v>42</v>
      </c>
      <c r="AD4" s="89">
        <v>52</v>
      </c>
      <c r="AE4" s="89" t="s">
        <v>42</v>
      </c>
      <c r="AF4" s="89" t="s">
        <v>42</v>
      </c>
      <c r="AG4" s="120" t="s">
        <v>91</v>
      </c>
      <c r="AH4" s="89" t="s">
        <v>42</v>
      </c>
      <c r="AI4" s="89" t="s">
        <v>42</v>
      </c>
      <c r="AJ4" s="89" t="s">
        <v>567</v>
      </c>
      <c r="AK4" s="89" t="s">
        <v>42</v>
      </c>
      <c r="AL4" s="89" t="s">
        <v>42</v>
      </c>
      <c r="AM4" s="89" t="s">
        <v>118</v>
      </c>
      <c r="AN4" s="89" t="s">
        <v>42</v>
      </c>
      <c r="AO4" s="89" t="s">
        <v>53</v>
      </c>
      <c r="AP4" s="89" t="s">
        <v>73</v>
      </c>
      <c r="AQ4" s="89" t="s">
        <v>42</v>
      </c>
      <c r="AR4" s="89" t="s">
        <v>53</v>
      </c>
      <c r="AS4" s="120" t="s">
        <v>91</v>
      </c>
      <c r="AT4" s="89" t="s">
        <v>42</v>
      </c>
      <c r="AU4" s="89" t="s">
        <v>42</v>
      </c>
      <c r="AV4" s="89" t="s">
        <v>73</v>
      </c>
      <c r="AW4" s="89" t="s">
        <v>42</v>
      </c>
      <c r="AX4" s="89" t="s">
        <v>42</v>
      </c>
      <c r="AY4" s="120" t="s">
        <v>91</v>
      </c>
      <c r="AZ4" s="89" t="s">
        <v>42</v>
      </c>
      <c r="BA4" s="89" t="s">
        <v>42</v>
      </c>
      <c r="BB4" s="89" t="s">
        <v>312</v>
      </c>
      <c r="BC4" s="89" t="s">
        <v>42</v>
      </c>
      <c r="BD4" s="89" t="s">
        <v>42</v>
      </c>
      <c r="BE4" s="89" t="s">
        <v>401</v>
      </c>
      <c r="BF4" s="89" t="s">
        <v>42</v>
      </c>
      <c r="BG4" s="89" t="s">
        <v>70</v>
      </c>
      <c r="BH4" s="120" t="s">
        <v>91</v>
      </c>
      <c r="BI4" s="89" t="s">
        <v>42</v>
      </c>
      <c r="BJ4" s="89" t="s">
        <v>42</v>
      </c>
      <c r="BK4" s="89" t="s">
        <v>208</v>
      </c>
      <c r="BL4" s="89" t="s">
        <v>42</v>
      </c>
      <c r="BM4" s="89" t="s">
        <v>42</v>
      </c>
      <c r="BN4" s="120" t="s">
        <v>91</v>
      </c>
      <c r="BO4" s="89" t="s">
        <v>42</v>
      </c>
      <c r="BP4" s="89" t="s">
        <v>42</v>
      </c>
      <c r="BQ4" s="89" t="s">
        <v>118</v>
      </c>
      <c r="BR4" s="89" t="s">
        <v>42</v>
      </c>
      <c r="BS4" s="89" t="s">
        <v>53</v>
      </c>
      <c r="BT4" s="120" t="s">
        <v>66</v>
      </c>
      <c r="BU4" s="89" t="s">
        <v>42</v>
      </c>
      <c r="BV4" s="89" t="s">
        <v>53</v>
      </c>
      <c r="BW4" s="89" t="s">
        <v>73</v>
      </c>
      <c r="BX4" s="89" t="s">
        <v>42</v>
      </c>
      <c r="BY4" s="89" t="s">
        <v>53</v>
      </c>
      <c r="BZ4" s="89" t="s">
        <v>113</v>
      </c>
      <c r="CA4" s="89" t="s">
        <v>42</v>
      </c>
      <c r="CB4" s="89" t="s">
        <v>70</v>
      </c>
      <c r="CC4" s="89" t="s">
        <v>118</v>
      </c>
    </row>
    <row r="5" spans="1:81" s="3" customFormat="1" ht="12.75">
      <c r="A5" s="90">
        <v>2</v>
      </c>
      <c r="B5" s="90" t="s">
        <v>563</v>
      </c>
      <c r="C5" s="90" t="s">
        <v>568</v>
      </c>
      <c r="D5" s="89" t="s">
        <v>565</v>
      </c>
      <c r="E5" s="90" t="s">
        <v>265</v>
      </c>
      <c r="F5" s="64">
        <f t="shared" si="3"/>
        <v>701</v>
      </c>
      <c r="G5" s="2"/>
      <c r="H5" s="33">
        <f>K5-AM5-AS5-AY5-BT5</f>
        <v>626</v>
      </c>
      <c r="I5" s="5">
        <v>16</v>
      </c>
      <c r="J5" s="35">
        <f t="shared" si="0"/>
        <v>20</v>
      </c>
      <c r="K5" s="26">
        <f t="shared" si="1"/>
        <v>740</v>
      </c>
      <c r="L5" s="26"/>
      <c r="M5" s="66">
        <v>25</v>
      </c>
      <c r="N5" s="66">
        <v>50</v>
      </c>
      <c r="O5" s="65" t="str">
        <f t="shared" si="2"/>
        <v> </v>
      </c>
      <c r="P5" s="89" t="s">
        <v>42</v>
      </c>
      <c r="Q5" s="89" t="s">
        <v>42</v>
      </c>
      <c r="R5" s="89" t="s">
        <v>414</v>
      </c>
      <c r="S5" s="1"/>
      <c r="T5" s="1"/>
      <c r="U5" s="1"/>
      <c r="V5" s="89" t="s">
        <v>42</v>
      </c>
      <c r="W5" s="89" t="s">
        <v>53</v>
      </c>
      <c r="X5" s="89" t="s">
        <v>92</v>
      </c>
      <c r="Y5" s="89" t="s">
        <v>42</v>
      </c>
      <c r="Z5" s="89" t="s">
        <v>70</v>
      </c>
      <c r="AA5" s="89" t="s">
        <v>390</v>
      </c>
      <c r="AB5" s="89" t="s">
        <v>42</v>
      </c>
      <c r="AC5" s="89" t="s">
        <v>53</v>
      </c>
      <c r="AD5" s="89">
        <v>51</v>
      </c>
      <c r="AE5" s="1"/>
      <c r="AF5" s="1"/>
      <c r="AG5" s="1"/>
      <c r="AH5" s="89" t="s">
        <v>42</v>
      </c>
      <c r="AI5" s="89" t="s">
        <v>70</v>
      </c>
      <c r="AJ5" s="89" t="s">
        <v>569</v>
      </c>
      <c r="AK5" s="89" t="s">
        <v>42</v>
      </c>
      <c r="AL5" s="89" t="s">
        <v>70</v>
      </c>
      <c r="AM5" s="120" t="s">
        <v>66</v>
      </c>
      <c r="AN5" s="89" t="s">
        <v>42</v>
      </c>
      <c r="AO5" s="89" t="s">
        <v>42</v>
      </c>
      <c r="AP5" s="89" t="s">
        <v>113</v>
      </c>
      <c r="AQ5" s="89" t="s">
        <v>42</v>
      </c>
      <c r="AR5" s="89" t="s">
        <v>70</v>
      </c>
      <c r="AS5" s="120" t="s">
        <v>66</v>
      </c>
      <c r="AT5" s="89" t="s">
        <v>42</v>
      </c>
      <c r="AU5" s="89" t="s">
        <v>53</v>
      </c>
      <c r="AV5" s="89" t="s">
        <v>92</v>
      </c>
      <c r="AW5" s="89" t="s">
        <v>42</v>
      </c>
      <c r="AX5" s="89" t="s">
        <v>70</v>
      </c>
      <c r="AY5" s="120" t="s">
        <v>71</v>
      </c>
      <c r="AZ5" s="89" t="s">
        <v>42</v>
      </c>
      <c r="BA5" s="89" t="s">
        <v>53</v>
      </c>
      <c r="BB5" s="89" t="s">
        <v>283</v>
      </c>
      <c r="BC5" s="89" t="s">
        <v>42</v>
      </c>
      <c r="BD5" s="89" t="s">
        <v>53</v>
      </c>
      <c r="BE5" s="89" t="s">
        <v>395</v>
      </c>
      <c r="BF5" s="89" t="s">
        <v>42</v>
      </c>
      <c r="BG5" s="89" t="s">
        <v>53</v>
      </c>
      <c r="BH5" s="89" t="s">
        <v>118</v>
      </c>
      <c r="BI5" s="89" t="s">
        <v>42</v>
      </c>
      <c r="BJ5" s="89" t="s">
        <v>53</v>
      </c>
      <c r="BK5" s="89" t="s">
        <v>113</v>
      </c>
      <c r="BL5" s="89" t="s">
        <v>42</v>
      </c>
      <c r="BM5" s="89" t="s">
        <v>53</v>
      </c>
      <c r="BN5" s="122" t="s">
        <v>66</v>
      </c>
      <c r="BO5" s="89" t="s">
        <v>42</v>
      </c>
      <c r="BP5" s="89" t="s">
        <v>53</v>
      </c>
      <c r="BQ5" s="89" t="s">
        <v>91</v>
      </c>
      <c r="BR5" s="89" t="s">
        <v>42</v>
      </c>
      <c r="BS5" s="89" t="s">
        <v>70</v>
      </c>
      <c r="BT5" s="120" t="s">
        <v>71</v>
      </c>
      <c r="BU5" s="89" t="s">
        <v>42</v>
      </c>
      <c r="BV5" s="89" t="s">
        <v>70</v>
      </c>
      <c r="BW5" s="89" t="s">
        <v>92</v>
      </c>
      <c r="BX5" s="89" t="s">
        <v>42</v>
      </c>
      <c r="BY5" s="89" t="s">
        <v>70</v>
      </c>
      <c r="BZ5" s="89" t="s">
        <v>73</v>
      </c>
      <c r="CA5" s="89" t="s">
        <v>42</v>
      </c>
      <c r="CB5" s="89" t="s">
        <v>53</v>
      </c>
      <c r="CC5" s="89" t="s">
        <v>81</v>
      </c>
    </row>
    <row r="6" spans="1:81" s="3" customFormat="1" ht="12.75">
      <c r="A6" s="90">
        <v>3</v>
      </c>
      <c r="B6" s="90" t="s">
        <v>563</v>
      </c>
      <c r="C6" s="90" t="s">
        <v>570</v>
      </c>
      <c r="D6" s="89" t="s">
        <v>571</v>
      </c>
      <c r="E6" s="90" t="s">
        <v>117</v>
      </c>
      <c r="F6" s="64">
        <f t="shared" si="3"/>
        <v>667</v>
      </c>
      <c r="G6" s="2"/>
      <c r="H6" s="33">
        <f>K6-AD6-AG6-AS6-AY6-BN6-BT6</f>
        <v>595</v>
      </c>
      <c r="I6" s="5">
        <v>16</v>
      </c>
      <c r="J6" s="35">
        <f t="shared" si="0"/>
        <v>22</v>
      </c>
      <c r="K6" s="26">
        <f t="shared" si="1"/>
        <v>735</v>
      </c>
      <c r="L6" s="26">
        <v>22</v>
      </c>
      <c r="M6" s="66">
        <v>25</v>
      </c>
      <c r="N6" s="66">
        <v>25</v>
      </c>
      <c r="O6" s="65" t="str">
        <f t="shared" si="2"/>
        <v> </v>
      </c>
      <c r="P6" s="89" t="s">
        <v>42</v>
      </c>
      <c r="Q6" s="89" t="s">
        <v>64</v>
      </c>
      <c r="R6" s="89" t="s">
        <v>402</v>
      </c>
      <c r="S6" s="89" t="s">
        <v>42</v>
      </c>
      <c r="T6" s="89" t="s">
        <v>72</v>
      </c>
      <c r="U6" s="89" t="s">
        <v>411</v>
      </c>
      <c r="V6" s="89" t="s">
        <v>42</v>
      </c>
      <c r="W6" s="89" t="s">
        <v>72</v>
      </c>
      <c r="X6" s="89" t="s">
        <v>118</v>
      </c>
      <c r="Y6" s="89" t="s">
        <v>42</v>
      </c>
      <c r="Z6" s="89" t="s">
        <v>67</v>
      </c>
      <c r="AA6" s="89" t="s">
        <v>395</v>
      </c>
      <c r="AB6" s="89" t="s">
        <v>42</v>
      </c>
      <c r="AC6" s="89" t="s">
        <v>72</v>
      </c>
      <c r="AD6" s="127"/>
      <c r="AE6" s="89" t="s">
        <v>42</v>
      </c>
      <c r="AF6" s="89" t="s">
        <v>70</v>
      </c>
      <c r="AG6" s="120" t="s">
        <v>71</v>
      </c>
      <c r="AH6" s="89" t="s">
        <v>42</v>
      </c>
      <c r="AI6" s="89" t="s">
        <v>64</v>
      </c>
      <c r="AJ6" s="89" t="s">
        <v>572</v>
      </c>
      <c r="AK6" s="89" t="s">
        <v>42</v>
      </c>
      <c r="AL6" s="89" t="s">
        <v>72</v>
      </c>
      <c r="AM6" s="89" t="s">
        <v>71</v>
      </c>
      <c r="AN6" s="89" t="s">
        <v>42</v>
      </c>
      <c r="AO6" s="89" t="s">
        <v>70</v>
      </c>
      <c r="AP6" s="89" t="s">
        <v>92</v>
      </c>
      <c r="AQ6" s="89" t="s">
        <v>42</v>
      </c>
      <c r="AR6" s="89" t="s">
        <v>72</v>
      </c>
      <c r="AS6" s="120" t="s">
        <v>71</v>
      </c>
      <c r="AT6" s="89" t="s">
        <v>42</v>
      </c>
      <c r="AU6" s="89" t="s">
        <v>70</v>
      </c>
      <c r="AV6" s="89" t="s">
        <v>81</v>
      </c>
      <c r="AW6" s="89" t="s">
        <v>42</v>
      </c>
      <c r="AX6" s="89" t="s">
        <v>53</v>
      </c>
      <c r="AY6" s="120" t="s">
        <v>66</v>
      </c>
      <c r="AZ6" s="89" t="s">
        <v>42</v>
      </c>
      <c r="BA6" s="89" t="s">
        <v>70</v>
      </c>
      <c r="BB6" s="89" t="s">
        <v>272</v>
      </c>
      <c r="BC6" s="89" t="s">
        <v>42</v>
      </c>
      <c r="BD6" s="89" t="s">
        <v>70</v>
      </c>
      <c r="BE6" s="89" t="s">
        <v>414</v>
      </c>
      <c r="BF6" s="89" t="s">
        <v>42</v>
      </c>
      <c r="BG6" s="89" t="s">
        <v>72</v>
      </c>
      <c r="BH6" s="89" t="s">
        <v>66</v>
      </c>
      <c r="BI6" s="89" t="s">
        <v>42</v>
      </c>
      <c r="BJ6" s="89" t="s">
        <v>70</v>
      </c>
      <c r="BK6" s="89" t="s">
        <v>73</v>
      </c>
      <c r="BL6" s="89" t="s">
        <v>42</v>
      </c>
      <c r="BM6" s="89" t="s">
        <v>70</v>
      </c>
      <c r="BN6" s="120" t="s">
        <v>71</v>
      </c>
      <c r="BO6" s="89" t="s">
        <v>42</v>
      </c>
      <c r="BP6" s="89" t="s">
        <v>70</v>
      </c>
      <c r="BQ6" s="89" t="s">
        <v>66</v>
      </c>
      <c r="BR6" s="89" t="s">
        <v>42</v>
      </c>
      <c r="BS6" s="89" t="s">
        <v>72</v>
      </c>
      <c r="BT6" s="120" t="s">
        <v>69</v>
      </c>
      <c r="BU6" s="89" t="s">
        <v>42</v>
      </c>
      <c r="BV6" s="89" t="s">
        <v>72</v>
      </c>
      <c r="BW6" s="89" t="s">
        <v>81</v>
      </c>
      <c r="BX6" s="89" t="s">
        <v>42</v>
      </c>
      <c r="BY6" s="89" t="s">
        <v>72</v>
      </c>
      <c r="BZ6" s="89" t="s">
        <v>92</v>
      </c>
      <c r="CA6" s="89" t="s">
        <v>42</v>
      </c>
      <c r="CB6" s="89" t="s">
        <v>72</v>
      </c>
      <c r="CC6" s="89" t="s">
        <v>91</v>
      </c>
    </row>
    <row r="7" spans="1:81" s="3" customFormat="1" ht="12.75">
      <c r="A7" s="90">
        <v>4</v>
      </c>
      <c r="B7" s="90" t="s">
        <v>563</v>
      </c>
      <c r="C7" s="90" t="s">
        <v>573</v>
      </c>
      <c r="D7" s="89" t="s">
        <v>565</v>
      </c>
      <c r="E7" s="90" t="s">
        <v>90</v>
      </c>
      <c r="F7" s="64">
        <f t="shared" si="3"/>
        <v>609</v>
      </c>
      <c r="G7" s="2"/>
      <c r="H7" s="33">
        <f>K7-X7-AS7</f>
        <v>559</v>
      </c>
      <c r="I7" s="5">
        <v>16</v>
      </c>
      <c r="J7" s="35">
        <f t="shared" si="0"/>
        <v>18</v>
      </c>
      <c r="K7" s="26">
        <f t="shared" si="1"/>
        <v>605</v>
      </c>
      <c r="L7" s="26"/>
      <c r="M7" s="66">
        <v>25</v>
      </c>
      <c r="N7" s="66">
        <v>25</v>
      </c>
      <c r="O7" s="65" t="str">
        <f t="shared" si="2"/>
        <v> </v>
      </c>
      <c r="P7" s="89" t="s">
        <v>42</v>
      </c>
      <c r="Q7" s="89" t="s">
        <v>86</v>
      </c>
      <c r="R7" s="89" t="s">
        <v>291</v>
      </c>
      <c r="S7" s="89" t="s">
        <v>42</v>
      </c>
      <c r="T7" s="89" t="s">
        <v>101</v>
      </c>
      <c r="U7" s="89" t="s">
        <v>276</v>
      </c>
      <c r="V7" s="89" t="s">
        <v>42</v>
      </c>
      <c r="W7" s="89" t="s">
        <v>101</v>
      </c>
      <c r="X7" s="120" t="s">
        <v>75</v>
      </c>
      <c r="Y7" s="89" t="s">
        <v>42</v>
      </c>
      <c r="Z7" s="89" t="s">
        <v>101</v>
      </c>
      <c r="AA7" s="89" t="s">
        <v>402</v>
      </c>
      <c r="AB7" s="89" t="s">
        <v>42</v>
      </c>
      <c r="AC7" s="89" t="s">
        <v>87</v>
      </c>
      <c r="AD7" s="89">
        <v>45</v>
      </c>
      <c r="AE7" s="1"/>
      <c r="AF7" s="1"/>
      <c r="AG7" s="1"/>
      <c r="AH7" s="89" t="s">
        <v>42</v>
      </c>
      <c r="AI7" s="89" t="s">
        <v>101</v>
      </c>
      <c r="AJ7" s="89" t="s">
        <v>391</v>
      </c>
      <c r="AK7" s="1"/>
      <c r="AL7" s="1"/>
      <c r="AM7" s="1"/>
      <c r="AN7" s="1"/>
      <c r="AO7" s="1"/>
      <c r="AP7" s="1"/>
      <c r="AQ7" s="89" t="s">
        <v>42</v>
      </c>
      <c r="AR7" s="89" t="s">
        <v>76</v>
      </c>
      <c r="AS7" s="120" t="s">
        <v>77</v>
      </c>
      <c r="AT7" s="89" t="s">
        <v>42</v>
      </c>
      <c r="AU7" s="89" t="s">
        <v>67</v>
      </c>
      <c r="AV7" s="89" t="s">
        <v>66</v>
      </c>
      <c r="AW7" s="89" t="s">
        <v>42</v>
      </c>
      <c r="AX7" s="89" t="s">
        <v>72</v>
      </c>
      <c r="AY7" s="89" t="s">
        <v>69</v>
      </c>
      <c r="AZ7" s="89" t="s">
        <v>42</v>
      </c>
      <c r="BA7" s="89" t="s">
        <v>67</v>
      </c>
      <c r="BB7" s="89" t="s">
        <v>208</v>
      </c>
      <c r="BC7" s="89" t="s">
        <v>42</v>
      </c>
      <c r="BD7" s="89" t="s">
        <v>67</v>
      </c>
      <c r="BE7" s="89" t="s">
        <v>411</v>
      </c>
      <c r="BF7" s="89" t="s">
        <v>42</v>
      </c>
      <c r="BG7" s="89" t="s">
        <v>64</v>
      </c>
      <c r="BH7" s="89" t="s">
        <v>71</v>
      </c>
      <c r="BI7" s="89" t="s">
        <v>42</v>
      </c>
      <c r="BJ7" s="89" t="s">
        <v>72</v>
      </c>
      <c r="BK7" s="89" t="s">
        <v>92</v>
      </c>
      <c r="BL7" s="89" t="s">
        <v>42</v>
      </c>
      <c r="BM7" s="89" t="s">
        <v>72</v>
      </c>
      <c r="BN7" s="122" t="s">
        <v>69</v>
      </c>
      <c r="BO7" s="89" t="s">
        <v>42</v>
      </c>
      <c r="BP7" s="89" t="s">
        <v>72</v>
      </c>
      <c r="BQ7" s="89" t="s">
        <v>71</v>
      </c>
      <c r="BR7" s="89" t="s">
        <v>42</v>
      </c>
      <c r="BS7" s="89" t="s">
        <v>64</v>
      </c>
      <c r="BT7" s="89" t="s">
        <v>65</v>
      </c>
      <c r="BU7" s="89" t="s">
        <v>42</v>
      </c>
      <c r="BV7" s="89" t="s">
        <v>64</v>
      </c>
      <c r="BW7" s="89" t="s">
        <v>118</v>
      </c>
      <c r="BX7" s="89" t="s">
        <v>42</v>
      </c>
      <c r="BY7" s="89" t="s">
        <v>64</v>
      </c>
      <c r="BZ7" s="89" t="s">
        <v>81</v>
      </c>
      <c r="CA7" s="1"/>
      <c r="CB7" s="1"/>
      <c r="CC7" s="1"/>
    </row>
    <row r="8" spans="1:81" s="3" customFormat="1" ht="12.75">
      <c r="A8" s="90">
        <v>5</v>
      </c>
      <c r="B8" s="90" t="s">
        <v>563</v>
      </c>
      <c r="C8" s="90" t="s">
        <v>574</v>
      </c>
      <c r="D8" s="89" t="s">
        <v>252</v>
      </c>
      <c r="E8" s="90" t="s">
        <v>287</v>
      </c>
      <c r="F8" s="64">
        <f t="shared" si="3"/>
        <v>576</v>
      </c>
      <c r="G8" s="2"/>
      <c r="H8" s="33">
        <f>K8-AG8-AM8-AS8-BT8</f>
        <v>576</v>
      </c>
      <c r="I8" s="5">
        <v>16</v>
      </c>
      <c r="J8" s="35">
        <f t="shared" si="0"/>
        <v>20</v>
      </c>
      <c r="K8" s="26">
        <f t="shared" si="1"/>
        <v>676</v>
      </c>
      <c r="L8" s="26"/>
      <c r="M8" s="66"/>
      <c r="N8" s="66"/>
      <c r="O8" s="65" t="str">
        <f t="shared" si="2"/>
        <v> </v>
      </c>
      <c r="P8" s="89" t="s">
        <v>42</v>
      </c>
      <c r="Q8" s="89" t="s">
        <v>74</v>
      </c>
      <c r="R8" s="89" t="s">
        <v>263</v>
      </c>
      <c r="S8" s="89" t="s">
        <v>42</v>
      </c>
      <c r="T8" s="89" t="s">
        <v>74</v>
      </c>
      <c r="U8" s="89" t="s">
        <v>263</v>
      </c>
      <c r="V8" s="89" t="s">
        <v>42</v>
      </c>
      <c r="W8" s="89" t="s">
        <v>64</v>
      </c>
      <c r="X8" s="89" t="s">
        <v>91</v>
      </c>
      <c r="Y8" s="89" t="s">
        <v>42</v>
      </c>
      <c r="Z8" s="89" t="s">
        <v>82</v>
      </c>
      <c r="AA8" s="89" t="s">
        <v>392</v>
      </c>
      <c r="AB8" s="89" t="s">
        <v>42</v>
      </c>
      <c r="AC8" s="89" t="s">
        <v>101</v>
      </c>
      <c r="AD8" s="89">
        <v>43</v>
      </c>
      <c r="AE8" s="89" t="s">
        <v>42</v>
      </c>
      <c r="AF8" s="89" t="s">
        <v>74</v>
      </c>
      <c r="AG8" s="120" t="s">
        <v>75</v>
      </c>
      <c r="AH8" s="89" t="s">
        <v>42</v>
      </c>
      <c r="AI8" s="89" t="s">
        <v>67</v>
      </c>
      <c r="AJ8" s="89" t="s">
        <v>575</v>
      </c>
      <c r="AK8" s="89" t="s">
        <v>42</v>
      </c>
      <c r="AL8" s="89" t="s">
        <v>67</v>
      </c>
      <c r="AM8" s="120" t="s">
        <v>65</v>
      </c>
      <c r="AN8" s="89" t="s">
        <v>42</v>
      </c>
      <c r="AO8" s="89" t="s">
        <v>64</v>
      </c>
      <c r="AP8" s="89" t="s">
        <v>118</v>
      </c>
      <c r="AQ8" s="89" t="s">
        <v>42</v>
      </c>
      <c r="AR8" s="89" t="s">
        <v>74</v>
      </c>
      <c r="AS8" s="120" t="s">
        <v>68</v>
      </c>
      <c r="AT8" s="89" t="s">
        <v>42</v>
      </c>
      <c r="AU8" s="89" t="s">
        <v>64</v>
      </c>
      <c r="AV8" s="89" t="s">
        <v>91</v>
      </c>
      <c r="AW8" s="89" t="s">
        <v>42</v>
      </c>
      <c r="AX8" s="89" t="s">
        <v>64</v>
      </c>
      <c r="AY8" s="89" t="s">
        <v>65</v>
      </c>
      <c r="AZ8" s="89" t="s">
        <v>42</v>
      </c>
      <c r="BA8" s="89" t="s">
        <v>64</v>
      </c>
      <c r="BB8" s="89" t="s">
        <v>291</v>
      </c>
      <c r="BC8" s="89" t="s">
        <v>42</v>
      </c>
      <c r="BD8" s="89" t="s">
        <v>74</v>
      </c>
      <c r="BE8" s="89" t="s">
        <v>402</v>
      </c>
      <c r="BF8" s="1"/>
      <c r="BG8" s="1"/>
      <c r="BH8" s="1"/>
      <c r="BI8" s="89" t="s">
        <v>42</v>
      </c>
      <c r="BJ8" s="89" t="s">
        <v>67</v>
      </c>
      <c r="BK8" s="89" t="s">
        <v>118</v>
      </c>
      <c r="BL8" s="1"/>
      <c r="BM8" s="1"/>
      <c r="BN8" s="1"/>
      <c r="BO8" s="89" t="s">
        <v>42</v>
      </c>
      <c r="BP8" s="89" t="s">
        <v>64</v>
      </c>
      <c r="BQ8" s="89" t="s">
        <v>69</v>
      </c>
      <c r="BR8" s="89" t="s">
        <v>42</v>
      </c>
      <c r="BS8" s="89" t="s">
        <v>67</v>
      </c>
      <c r="BT8" s="120" t="s">
        <v>68</v>
      </c>
      <c r="BU8" s="89" t="s">
        <v>42</v>
      </c>
      <c r="BV8" s="89" t="s">
        <v>67</v>
      </c>
      <c r="BW8" s="89" t="s">
        <v>91</v>
      </c>
      <c r="BX8" s="89" t="s">
        <v>42</v>
      </c>
      <c r="BY8" s="89" t="s">
        <v>67</v>
      </c>
      <c r="BZ8" s="89" t="s">
        <v>118</v>
      </c>
      <c r="CA8" s="89" t="s">
        <v>42</v>
      </c>
      <c r="CB8" s="89" t="s">
        <v>82</v>
      </c>
      <c r="CC8" s="89" t="s">
        <v>69</v>
      </c>
    </row>
    <row r="9" spans="1:81" s="3" customFormat="1" ht="12.75">
      <c r="A9" s="90">
        <v>6</v>
      </c>
      <c r="B9" s="90" t="s">
        <v>563</v>
      </c>
      <c r="C9" s="90" t="s">
        <v>577</v>
      </c>
      <c r="D9" s="89" t="s">
        <v>565</v>
      </c>
      <c r="E9" s="90" t="s">
        <v>201</v>
      </c>
      <c r="F9" s="64">
        <f t="shared" si="3"/>
        <v>561</v>
      </c>
      <c r="G9" s="2"/>
      <c r="H9" s="33">
        <f>K9-BH9-BT9-CC9</f>
        <v>536</v>
      </c>
      <c r="I9" s="5">
        <v>16</v>
      </c>
      <c r="J9" s="35">
        <f t="shared" si="0"/>
        <v>19</v>
      </c>
      <c r="K9" s="26">
        <f t="shared" si="1"/>
        <v>604</v>
      </c>
      <c r="L9" s="26"/>
      <c r="M9" s="66">
        <v>25</v>
      </c>
      <c r="N9" s="66"/>
      <c r="O9" s="65" t="str">
        <f t="shared" si="2"/>
        <v> </v>
      </c>
      <c r="P9" s="89" t="s">
        <v>42</v>
      </c>
      <c r="Q9" s="89" t="s">
        <v>103</v>
      </c>
      <c r="R9" s="89" t="s">
        <v>208</v>
      </c>
      <c r="S9" s="89" t="s">
        <v>42</v>
      </c>
      <c r="T9" s="89" t="s">
        <v>82</v>
      </c>
      <c r="U9" s="89" t="s">
        <v>312</v>
      </c>
      <c r="V9" s="89" t="s">
        <v>42</v>
      </c>
      <c r="W9" s="89" t="s">
        <v>74</v>
      </c>
      <c r="X9" s="89" t="s">
        <v>71</v>
      </c>
      <c r="Y9" s="89" t="s">
        <v>42</v>
      </c>
      <c r="Z9" s="89" t="s">
        <v>86</v>
      </c>
      <c r="AA9" s="89" t="s">
        <v>269</v>
      </c>
      <c r="AB9" s="89" t="s">
        <v>42</v>
      </c>
      <c r="AC9" s="89" t="s">
        <v>86</v>
      </c>
      <c r="AD9" s="89">
        <v>42</v>
      </c>
      <c r="AE9" s="89" t="s">
        <v>42</v>
      </c>
      <c r="AF9" s="89" t="s">
        <v>67</v>
      </c>
      <c r="AG9" s="122" t="s">
        <v>68</v>
      </c>
      <c r="AH9" s="89" t="s">
        <v>42</v>
      </c>
      <c r="AI9" s="89" t="s">
        <v>74</v>
      </c>
      <c r="AJ9" s="89" t="s">
        <v>578</v>
      </c>
      <c r="AK9" s="89" t="s">
        <v>42</v>
      </c>
      <c r="AL9" s="89" t="s">
        <v>64</v>
      </c>
      <c r="AM9" s="89" t="s">
        <v>69</v>
      </c>
      <c r="AN9" s="1"/>
      <c r="AO9" s="1"/>
      <c r="AP9" s="1"/>
      <c r="AQ9" s="89" t="s">
        <v>42</v>
      </c>
      <c r="AR9" s="89" t="s">
        <v>64</v>
      </c>
      <c r="AS9" s="89" t="s">
        <v>69</v>
      </c>
      <c r="AT9" s="1"/>
      <c r="AU9" s="1"/>
      <c r="AV9" s="1"/>
      <c r="AW9" s="89" t="s">
        <v>42</v>
      </c>
      <c r="AX9" s="89" t="s">
        <v>67</v>
      </c>
      <c r="AY9" s="89" t="s">
        <v>68</v>
      </c>
      <c r="AZ9" s="89" t="s">
        <v>42</v>
      </c>
      <c r="BA9" s="89" t="s">
        <v>82</v>
      </c>
      <c r="BB9" s="89" t="s">
        <v>73</v>
      </c>
      <c r="BC9" s="89" t="s">
        <v>42</v>
      </c>
      <c r="BD9" s="89" t="s">
        <v>87</v>
      </c>
      <c r="BE9" s="89" t="s">
        <v>263</v>
      </c>
      <c r="BF9" s="89" t="s">
        <v>42</v>
      </c>
      <c r="BG9" s="89" t="s">
        <v>87</v>
      </c>
      <c r="BH9" s="120" t="s">
        <v>75</v>
      </c>
      <c r="BI9" s="89" t="s">
        <v>42</v>
      </c>
      <c r="BJ9" s="89" t="s">
        <v>82</v>
      </c>
      <c r="BK9" s="89" t="s">
        <v>66</v>
      </c>
      <c r="BL9" s="1"/>
      <c r="BM9" s="1"/>
      <c r="BN9" s="1"/>
      <c r="BO9" s="89" t="s">
        <v>42</v>
      </c>
      <c r="BP9" s="89" t="s">
        <v>74</v>
      </c>
      <c r="BQ9" s="89" t="s">
        <v>68</v>
      </c>
      <c r="BR9" s="89" t="s">
        <v>42</v>
      </c>
      <c r="BS9" s="89" t="s">
        <v>82</v>
      </c>
      <c r="BT9" s="120" t="s">
        <v>83</v>
      </c>
      <c r="BU9" s="89" t="s">
        <v>42</v>
      </c>
      <c r="BV9" s="89" t="s">
        <v>101</v>
      </c>
      <c r="BW9" s="89" t="s">
        <v>68</v>
      </c>
      <c r="BX9" s="89" t="s">
        <v>42</v>
      </c>
      <c r="BY9" s="89" t="s">
        <v>74</v>
      </c>
      <c r="BZ9" s="89" t="s">
        <v>91</v>
      </c>
      <c r="CA9" s="89" t="s">
        <v>42</v>
      </c>
      <c r="CB9" s="89" t="s">
        <v>110</v>
      </c>
      <c r="CC9" s="120" t="s">
        <v>105</v>
      </c>
    </row>
    <row r="10" spans="1:81" s="3" customFormat="1" ht="12.75">
      <c r="A10" s="90">
        <v>7</v>
      </c>
      <c r="B10" s="90" t="s">
        <v>563</v>
      </c>
      <c r="C10" s="90" t="s">
        <v>576</v>
      </c>
      <c r="D10" s="89" t="s">
        <v>252</v>
      </c>
      <c r="E10" s="90" t="s">
        <v>215</v>
      </c>
      <c r="F10" s="64">
        <f t="shared" si="3"/>
        <v>546</v>
      </c>
      <c r="G10" s="2"/>
      <c r="H10" s="33">
        <f>K10-AG10-AS10-BN10-BQ10-BT10-CC10</f>
        <v>489</v>
      </c>
      <c r="I10" s="5">
        <v>16</v>
      </c>
      <c r="J10" s="35">
        <f t="shared" si="0"/>
        <v>22</v>
      </c>
      <c r="K10" s="26">
        <f t="shared" si="1"/>
        <v>604</v>
      </c>
      <c r="L10" s="26">
        <v>22</v>
      </c>
      <c r="M10" s="66">
        <v>10</v>
      </c>
      <c r="N10" s="66">
        <v>25</v>
      </c>
      <c r="O10" s="65" t="str">
        <f t="shared" si="2"/>
        <v> </v>
      </c>
      <c r="P10" s="89" t="s">
        <v>42</v>
      </c>
      <c r="Q10" s="89" t="s">
        <v>87</v>
      </c>
      <c r="R10" s="89" t="s">
        <v>283</v>
      </c>
      <c r="S10" s="89" t="s">
        <v>42</v>
      </c>
      <c r="T10" s="89" t="s">
        <v>103</v>
      </c>
      <c r="U10" s="89" t="s">
        <v>208</v>
      </c>
      <c r="V10" s="89" t="s">
        <v>42</v>
      </c>
      <c r="W10" s="89" t="s">
        <v>76</v>
      </c>
      <c r="X10" s="89" t="s">
        <v>68</v>
      </c>
      <c r="Y10" s="89" t="s">
        <v>42</v>
      </c>
      <c r="Z10" s="89" t="s">
        <v>103</v>
      </c>
      <c r="AA10" s="89" t="s">
        <v>263</v>
      </c>
      <c r="AB10" s="89" t="s">
        <v>42</v>
      </c>
      <c r="AC10" s="89" t="s">
        <v>108</v>
      </c>
      <c r="AD10" s="89">
        <v>39</v>
      </c>
      <c r="AE10" s="89" t="s">
        <v>42</v>
      </c>
      <c r="AF10" s="89" t="s">
        <v>86</v>
      </c>
      <c r="AG10" s="120" t="s">
        <v>104</v>
      </c>
      <c r="AH10" s="89" t="s">
        <v>42</v>
      </c>
      <c r="AI10" s="89" t="s">
        <v>109</v>
      </c>
      <c r="AJ10" s="89" t="s">
        <v>392</v>
      </c>
      <c r="AK10" s="89" t="s">
        <v>42</v>
      </c>
      <c r="AL10" s="89" t="s">
        <v>87</v>
      </c>
      <c r="AM10" s="89" t="s">
        <v>83</v>
      </c>
      <c r="AN10" s="89" t="s">
        <v>42</v>
      </c>
      <c r="AO10" s="89" t="s">
        <v>86</v>
      </c>
      <c r="AP10" s="89" t="s">
        <v>75</v>
      </c>
      <c r="AQ10" s="89" t="s">
        <v>42</v>
      </c>
      <c r="AR10" s="89" t="s">
        <v>103</v>
      </c>
      <c r="AS10" s="120" t="s">
        <v>102</v>
      </c>
      <c r="AT10" s="89" t="s">
        <v>42</v>
      </c>
      <c r="AU10" s="89" t="s">
        <v>86</v>
      </c>
      <c r="AV10" s="89" t="s">
        <v>83</v>
      </c>
      <c r="AW10" s="89" t="s">
        <v>42</v>
      </c>
      <c r="AX10" s="89" t="s">
        <v>87</v>
      </c>
      <c r="AY10" s="89" t="s">
        <v>77</v>
      </c>
      <c r="AZ10" s="89" t="s">
        <v>42</v>
      </c>
      <c r="BA10" s="89" t="s">
        <v>110</v>
      </c>
      <c r="BB10" s="89" t="s">
        <v>71</v>
      </c>
      <c r="BC10" s="89" t="s">
        <v>42</v>
      </c>
      <c r="BD10" s="89" t="s">
        <v>110</v>
      </c>
      <c r="BE10" s="89" t="s">
        <v>291</v>
      </c>
      <c r="BF10" s="89" t="s">
        <v>42</v>
      </c>
      <c r="BG10" s="89" t="s">
        <v>76</v>
      </c>
      <c r="BH10" s="89" t="s">
        <v>83</v>
      </c>
      <c r="BI10" s="89" t="s">
        <v>42</v>
      </c>
      <c r="BJ10" s="89" t="s">
        <v>101</v>
      </c>
      <c r="BK10" s="89" t="s">
        <v>65</v>
      </c>
      <c r="BL10" s="89" t="s">
        <v>42</v>
      </c>
      <c r="BM10" s="89" t="s">
        <v>101</v>
      </c>
      <c r="BN10" s="120" t="s">
        <v>102</v>
      </c>
      <c r="BO10" s="89" t="s">
        <v>42</v>
      </c>
      <c r="BP10" s="89" t="s">
        <v>86</v>
      </c>
      <c r="BQ10" s="120" t="s">
        <v>102</v>
      </c>
      <c r="BR10" s="89" t="s">
        <v>42</v>
      </c>
      <c r="BS10" s="89" t="s">
        <v>87</v>
      </c>
      <c r="BT10" s="120" t="s">
        <v>77</v>
      </c>
      <c r="BU10" s="89" t="s">
        <v>42</v>
      </c>
      <c r="BV10" s="89" t="s">
        <v>87</v>
      </c>
      <c r="BW10" s="89" t="s">
        <v>69</v>
      </c>
      <c r="BX10" s="89" t="s">
        <v>42</v>
      </c>
      <c r="BY10" s="89" t="s">
        <v>101</v>
      </c>
      <c r="BZ10" s="89" t="s">
        <v>69</v>
      </c>
      <c r="CA10" s="89" t="s">
        <v>42</v>
      </c>
      <c r="CB10" s="89" t="s">
        <v>105</v>
      </c>
      <c r="CC10" s="120" t="s">
        <v>110</v>
      </c>
    </row>
    <row r="11" spans="1:81" s="3" customFormat="1" ht="12.75">
      <c r="A11" s="90">
        <v>8</v>
      </c>
      <c r="B11" s="90" t="s">
        <v>563</v>
      </c>
      <c r="C11" s="90" t="s">
        <v>579</v>
      </c>
      <c r="D11" s="89" t="s">
        <v>571</v>
      </c>
      <c r="E11" s="90" t="s">
        <v>265</v>
      </c>
      <c r="F11" s="64">
        <f t="shared" si="3"/>
        <v>411</v>
      </c>
      <c r="G11" s="2"/>
      <c r="H11" s="33">
        <f>K11</f>
        <v>411</v>
      </c>
      <c r="I11" s="5"/>
      <c r="J11" s="35">
        <f t="shared" si="0"/>
        <v>11</v>
      </c>
      <c r="K11" s="26">
        <f t="shared" si="1"/>
        <v>411</v>
      </c>
      <c r="L11" s="26"/>
      <c r="M11" s="66"/>
      <c r="N11" s="66"/>
      <c r="O11" s="65" t="str">
        <f t="shared" si="2"/>
        <v> </v>
      </c>
      <c r="P11" s="89" t="s">
        <v>42</v>
      </c>
      <c r="Q11" s="89" t="s">
        <v>67</v>
      </c>
      <c r="R11" s="89" t="s">
        <v>269</v>
      </c>
      <c r="S11" s="89" t="s">
        <v>42</v>
      </c>
      <c r="T11" s="89" t="s">
        <v>67</v>
      </c>
      <c r="U11" s="89" t="s">
        <v>269</v>
      </c>
      <c r="V11" s="89" t="s">
        <v>42</v>
      </c>
      <c r="W11" s="89" t="s">
        <v>67</v>
      </c>
      <c r="X11" s="89" t="s">
        <v>66</v>
      </c>
      <c r="Y11" s="89" t="s">
        <v>42</v>
      </c>
      <c r="Z11" s="89" t="s">
        <v>74</v>
      </c>
      <c r="AA11" s="89" t="s">
        <v>414</v>
      </c>
      <c r="AB11" s="89" t="s">
        <v>42</v>
      </c>
      <c r="AC11" s="89" t="s">
        <v>74</v>
      </c>
      <c r="AD11" s="89">
        <v>47</v>
      </c>
      <c r="AE11" s="89" t="s">
        <v>42</v>
      </c>
      <c r="AF11" s="89" t="s">
        <v>72</v>
      </c>
      <c r="AG11" s="122" t="s">
        <v>69</v>
      </c>
      <c r="AH11" s="89" t="s">
        <v>42</v>
      </c>
      <c r="AI11" s="89" t="s">
        <v>87</v>
      </c>
      <c r="AJ11" s="89" t="s">
        <v>580</v>
      </c>
      <c r="AK11" s="1"/>
      <c r="AL11" s="1"/>
      <c r="AM11" s="1"/>
      <c r="AN11" s="89" t="s">
        <v>42</v>
      </c>
      <c r="AO11" s="89" t="s">
        <v>72</v>
      </c>
      <c r="AP11" s="89" t="s">
        <v>81</v>
      </c>
      <c r="AQ11" s="89" t="s">
        <v>42</v>
      </c>
      <c r="AR11" s="89" t="s">
        <v>67</v>
      </c>
      <c r="AS11" s="89" t="s">
        <v>65</v>
      </c>
      <c r="AT11" s="1"/>
      <c r="AU11" s="1"/>
      <c r="AV11" s="1"/>
      <c r="AW11" s="1"/>
      <c r="AX11" s="1"/>
      <c r="AY11" s="1"/>
      <c r="AZ11" s="89" t="s">
        <v>42</v>
      </c>
      <c r="BA11" s="89" t="s">
        <v>87</v>
      </c>
      <c r="BB11" s="89" t="s">
        <v>92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89" t="s">
        <v>42</v>
      </c>
      <c r="BV11" s="89" t="s">
        <v>82</v>
      </c>
      <c r="BW11" s="89" t="s">
        <v>71</v>
      </c>
      <c r="BX11" s="1"/>
      <c r="BY11" s="1"/>
      <c r="BZ11" s="1"/>
      <c r="CA11" s="1"/>
      <c r="CB11" s="1"/>
      <c r="CC11" s="1"/>
    </row>
    <row r="12" spans="1:81" s="3" customFormat="1" ht="12.75">
      <c r="A12" s="90">
        <v>9</v>
      </c>
      <c r="B12" s="90" t="s">
        <v>563</v>
      </c>
      <c r="C12" s="90" t="s">
        <v>584</v>
      </c>
      <c r="D12" s="89" t="s">
        <v>582</v>
      </c>
      <c r="E12" s="90" t="s">
        <v>139</v>
      </c>
      <c r="F12" s="64">
        <f t="shared" si="3"/>
        <v>398</v>
      </c>
      <c r="G12" s="2"/>
      <c r="H12" s="33">
        <f>K12</f>
        <v>398</v>
      </c>
      <c r="I12" s="5"/>
      <c r="J12" s="35">
        <f t="shared" si="0"/>
        <v>12</v>
      </c>
      <c r="K12" s="26">
        <f t="shared" si="1"/>
        <v>398</v>
      </c>
      <c r="L12" s="26"/>
      <c r="M12" s="66"/>
      <c r="N12" s="66"/>
      <c r="O12" s="65" t="str">
        <f t="shared" si="2"/>
        <v> </v>
      </c>
      <c r="P12" s="89" t="s">
        <v>42</v>
      </c>
      <c r="Q12" s="89" t="s">
        <v>76</v>
      </c>
      <c r="R12" s="89" t="s">
        <v>272</v>
      </c>
      <c r="S12" s="89" t="s">
        <v>42</v>
      </c>
      <c r="T12" s="89" t="s">
        <v>87</v>
      </c>
      <c r="U12" s="89" t="s">
        <v>283</v>
      </c>
      <c r="V12" s="89" t="s">
        <v>42</v>
      </c>
      <c r="W12" s="89" t="s">
        <v>82</v>
      </c>
      <c r="X12" s="89" t="s">
        <v>69</v>
      </c>
      <c r="Y12" s="89" t="s">
        <v>42</v>
      </c>
      <c r="Z12" s="89" t="s">
        <v>76</v>
      </c>
      <c r="AA12" s="89" t="s">
        <v>411</v>
      </c>
      <c r="AB12" s="89" t="s">
        <v>42</v>
      </c>
      <c r="AC12" s="89" t="s">
        <v>76</v>
      </c>
      <c r="AD12" s="89">
        <v>44</v>
      </c>
      <c r="AE12" s="89" t="s">
        <v>42</v>
      </c>
      <c r="AF12" s="89" t="s">
        <v>82</v>
      </c>
      <c r="AG12" s="122" t="s">
        <v>83</v>
      </c>
      <c r="AH12" s="89" t="s">
        <v>42</v>
      </c>
      <c r="AI12" s="89" t="s">
        <v>76</v>
      </c>
      <c r="AJ12" s="89" t="s">
        <v>566</v>
      </c>
      <c r="AK12" s="1"/>
      <c r="AL12" s="1"/>
      <c r="AM12" s="1"/>
      <c r="AN12" s="89" t="s">
        <v>42</v>
      </c>
      <c r="AO12" s="89" t="s">
        <v>82</v>
      </c>
      <c r="AP12" s="89" t="s">
        <v>71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89" t="s">
        <v>42</v>
      </c>
      <c r="BG12" s="89" t="s">
        <v>82</v>
      </c>
      <c r="BH12" s="89" t="s">
        <v>68</v>
      </c>
      <c r="BI12" s="1"/>
      <c r="BJ12" s="1"/>
      <c r="BK12" s="1"/>
      <c r="BL12" s="89" t="s">
        <v>42</v>
      </c>
      <c r="BM12" s="89" t="s">
        <v>82</v>
      </c>
      <c r="BN12" s="122" t="s">
        <v>83</v>
      </c>
      <c r="BO12" s="1"/>
      <c r="BP12" s="1"/>
      <c r="BQ12" s="1"/>
      <c r="BR12" s="1"/>
      <c r="BS12" s="1"/>
      <c r="BT12" s="1"/>
      <c r="BU12" s="89" t="s">
        <v>42</v>
      </c>
      <c r="BV12" s="89" t="s">
        <v>110</v>
      </c>
      <c r="BW12" s="89" t="s">
        <v>77</v>
      </c>
      <c r="BX12" s="89" t="s">
        <v>42</v>
      </c>
      <c r="BY12" s="89" t="s">
        <v>76</v>
      </c>
      <c r="BZ12" s="89" t="s">
        <v>71</v>
      </c>
      <c r="CA12" s="1"/>
      <c r="CB12" s="1"/>
      <c r="CC12" s="1"/>
    </row>
    <row r="13" spans="1:81" s="3" customFormat="1" ht="12.75">
      <c r="A13" s="90">
        <v>10</v>
      </c>
      <c r="B13" s="90" t="s">
        <v>563</v>
      </c>
      <c r="C13" s="90" t="s">
        <v>587</v>
      </c>
      <c r="D13" s="89" t="s">
        <v>586</v>
      </c>
      <c r="E13" s="90" t="s">
        <v>215</v>
      </c>
      <c r="F13" s="64">
        <f t="shared" si="3"/>
        <v>356</v>
      </c>
      <c r="G13" s="2"/>
      <c r="H13" s="33">
        <f>K13</f>
        <v>356</v>
      </c>
      <c r="I13" s="5"/>
      <c r="J13" s="35">
        <f t="shared" si="0"/>
        <v>13</v>
      </c>
      <c r="K13" s="26">
        <f t="shared" si="1"/>
        <v>356</v>
      </c>
      <c r="L13" s="26"/>
      <c r="M13" s="66"/>
      <c r="N13" s="66"/>
      <c r="O13" s="65" t="str">
        <f t="shared" si="2"/>
        <v> </v>
      </c>
      <c r="P13" s="89" t="s">
        <v>42</v>
      </c>
      <c r="Q13" s="89" t="s">
        <v>108</v>
      </c>
      <c r="R13" s="89" t="s">
        <v>73</v>
      </c>
      <c r="S13" s="89" t="s">
        <v>42</v>
      </c>
      <c r="T13" s="89" t="s">
        <v>105</v>
      </c>
      <c r="U13" s="89" t="s">
        <v>71</v>
      </c>
      <c r="V13" s="89" t="s">
        <v>42</v>
      </c>
      <c r="W13" s="89" t="s">
        <v>109</v>
      </c>
      <c r="X13" s="89" t="s">
        <v>100</v>
      </c>
      <c r="Y13" s="89" t="s">
        <v>42</v>
      </c>
      <c r="Z13" s="89" t="s">
        <v>104</v>
      </c>
      <c r="AA13" s="89" t="s">
        <v>208</v>
      </c>
      <c r="AB13" s="1"/>
      <c r="AC13" s="1"/>
      <c r="AD13" s="1"/>
      <c r="AE13" s="1"/>
      <c r="AF13" s="1"/>
      <c r="AG13" s="1"/>
      <c r="AH13" s="89" t="s">
        <v>42</v>
      </c>
      <c r="AI13" s="89" t="s">
        <v>108</v>
      </c>
      <c r="AJ13" s="89" t="s">
        <v>395</v>
      </c>
      <c r="AK13" s="1"/>
      <c r="AL13" s="1"/>
      <c r="AM13" s="1"/>
      <c r="AN13" s="89" t="s">
        <v>42</v>
      </c>
      <c r="AO13" s="89" t="s">
        <v>74</v>
      </c>
      <c r="AP13" s="89" t="s">
        <v>66</v>
      </c>
      <c r="AQ13" s="89" t="s">
        <v>42</v>
      </c>
      <c r="AR13" s="89" t="s">
        <v>87</v>
      </c>
      <c r="AS13" s="89" t="s">
        <v>83</v>
      </c>
      <c r="AT13" s="89" t="s">
        <v>42</v>
      </c>
      <c r="AU13" s="89" t="s">
        <v>76</v>
      </c>
      <c r="AV13" s="89" t="s">
        <v>68</v>
      </c>
      <c r="AW13" s="89" t="s">
        <v>42</v>
      </c>
      <c r="AX13" s="89" t="s">
        <v>82</v>
      </c>
      <c r="AY13" s="89" t="s">
        <v>83</v>
      </c>
      <c r="AZ13" s="1"/>
      <c r="BA13" s="1"/>
      <c r="BB13" s="1"/>
      <c r="BC13" s="89" t="s">
        <v>42</v>
      </c>
      <c r="BD13" s="89" t="s">
        <v>76</v>
      </c>
      <c r="BE13" s="89" t="s">
        <v>312</v>
      </c>
      <c r="BF13" s="89" t="s">
        <v>42</v>
      </c>
      <c r="BG13" s="89" t="s">
        <v>101</v>
      </c>
      <c r="BH13" s="89" t="s">
        <v>77</v>
      </c>
      <c r="BI13" s="1"/>
      <c r="BJ13" s="1"/>
      <c r="BK13" s="1"/>
      <c r="BL13" s="89" t="s">
        <v>42</v>
      </c>
      <c r="BM13" s="89" t="s">
        <v>76</v>
      </c>
      <c r="BN13" s="122" t="s">
        <v>105</v>
      </c>
      <c r="BO13" s="1"/>
      <c r="BP13" s="1"/>
      <c r="BQ13" s="1"/>
      <c r="BR13" s="1"/>
      <c r="BS13" s="1"/>
      <c r="BT13" s="1"/>
      <c r="BU13" s="89" t="s">
        <v>42</v>
      </c>
      <c r="BV13" s="89" t="s">
        <v>66</v>
      </c>
      <c r="BW13" s="89" t="s">
        <v>74</v>
      </c>
      <c r="BX13" s="1"/>
      <c r="BY13" s="1"/>
      <c r="BZ13" s="1"/>
      <c r="CA13" s="1"/>
      <c r="CB13" s="1"/>
      <c r="CC13" s="1"/>
    </row>
    <row r="14" spans="1:81" s="3" customFormat="1" ht="12.75">
      <c r="A14" s="90">
        <v>11</v>
      </c>
      <c r="B14" s="90" t="s">
        <v>563</v>
      </c>
      <c r="C14" s="90" t="s">
        <v>588</v>
      </c>
      <c r="D14" s="89" t="s">
        <v>586</v>
      </c>
      <c r="E14" s="90" t="s">
        <v>139</v>
      </c>
      <c r="F14" s="64">
        <f t="shared" si="3"/>
        <v>347</v>
      </c>
      <c r="G14" s="2"/>
      <c r="H14" s="33">
        <f>K14-CC14</f>
        <v>347</v>
      </c>
      <c r="I14" s="5">
        <v>16</v>
      </c>
      <c r="J14" s="35">
        <f t="shared" si="0"/>
        <v>17</v>
      </c>
      <c r="K14" s="26">
        <f t="shared" si="1"/>
        <v>357</v>
      </c>
      <c r="L14" s="26"/>
      <c r="M14" s="66"/>
      <c r="N14" s="66"/>
      <c r="O14" s="65" t="str">
        <f t="shared" si="2"/>
        <v> </v>
      </c>
      <c r="P14" s="89" t="s">
        <v>42</v>
      </c>
      <c r="Q14" s="89" t="s">
        <v>69</v>
      </c>
      <c r="R14" s="89" t="s">
        <v>77</v>
      </c>
      <c r="S14" s="89" t="s">
        <v>42</v>
      </c>
      <c r="T14" s="89" t="s">
        <v>102</v>
      </c>
      <c r="U14" s="89" t="s">
        <v>66</v>
      </c>
      <c r="V14" s="89" t="s">
        <v>42</v>
      </c>
      <c r="W14" s="89" t="s">
        <v>100</v>
      </c>
      <c r="X14" s="89" t="s">
        <v>109</v>
      </c>
      <c r="Y14" s="89" t="s">
        <v>42</v>
      </c>
      <c r="Z14" s="89" t="s">
        <v>71</v>
      </c>
      <c r="AA14" s="89" t="s">
        <v>69</v>
      </c>
      <c r="AB14" s="1"/>
      <c r="AC14" s="1"/>
      <c r="AD14" s="1"/>
      <c r="AE14" s="89" t="s">
        <v>42</v>
      </c>
      <c r="AF14" s="89" t="s">
        <v>104</v>
      </c>
      <c r="AG14" s="122" t="s">
        <v>86</v>
      </c>
      <c r="AH14" s="89" t="s">
        <v>42</v>
      </c>
      <c r="AI14" s="89" t="s">
        <v>83</v>
      </c>
      <c r="AJ14" s="89" t="s">
        <v>312</v>
      </c>
      <c r="AK14" s="89" t="s">
        <v>42</v>
      </c>
      <c r="AL14" s="89" t="s">
        <v>103</v>
      </c>
      <c r="AM14" s="89" t="s">
        <v>104</v>
      </c>
      <c r="AN14" s="89" t="s">
        <v>42</v>
      </c>
      <c r="AO14" s="89" t="s">
        <v>99</v>
      </c>
      <c r="AP14" s="89" t="s">
        <v>102</v>
      </c>
      <c r="AQ14" s="1"/>
      <c r="AR14" s="1"/>
      <c r="AS14" s="1"/>
      <c r="AT14" s="89" t="s">
        <v>42</v>
      </c>
      <c r="AU14" s="89" t="s">
        <v>108</v>
      </c>
      <c r="AV14" s="89" t="s">
        <v>102</v>
      </c>
      <c r="AW14" s="1"/>
      <c r="AX14" s="1"/>
      <c r="AY14" s="1"/>
      <c r="AZ14" s="89" t="s">
        <v>42</v>
      </c>
      <c r="BA14" s="89" t="s">
        <v>99</v>
      </c>
      <c r="BB14" s="89" t="s">
        <v>65</v>
      </c>
      <c r="BC14" s="89" t="s">
        <v>42</v>
      </c>
      <c r="BD14" s="89" t="s">
        <v>86</v>
      </c>
      <c r="BE14" s="89" t="s">
        <v>272</v>
      </c>
      <c r="BF14" s="89" t="s">
        <v>42</v>
      </c>
      <c r="BG14" s="89" t="s">
        <v>108</v>
      </c>
      <c r="BH14" s="89" t="s">
        <v>100</v>
      </c>
      <c r="BI14" s="89" t="s">
        <v>42</v>
      </c>
      <c r="BJ14" s="89" t="s">
        <v>75</v>
      </c>
      <c r="BK14" s="89" t="s">
        <v>103</v>
      </c>
      <c r="BL14" s="1"/>
      <c r="BM14" s="1"/>
      <c r="BN14" s="1"/>
      <c r="BO14" s="89" t="s">
        <v>42</v>
      </c>
      <c r="BP14" s="89" t="s">
        <v>104</v>
      </c>
      <c r="BQ14" s="89" t="s">
        <v>103</v>
      </c>
      <c r="BR14" s="89" t="s">
        <v>42</v>
      </c>
      <c r="BS14" s="89" t="s">
        <v>100</v>
      </c>
      <c r="BT14" s="89" t="s">
        <v>103</v>
      </c>
      <c r="BU14" s="89" t="s">
        <v>42</v>
      </c>
      <c r="BV14" s="89" t="s">
        <v>100</v>
      </c>
      <c r="BW14" s="89" t="s">
        <v>100</v>
      </c>
      <c r="BX14" s="1"/>
      <c r="BY14" s="1"/>
      <c r="BZ14" s="1"/>
      <c r="CA14" s="89" t="s">
        <v>42</v>
      </c>
      <c r="CB14" s="89" t="s">
        <v>68</v>
      </c>
      <c r="CC14" s="120" t="s">
        <v>76</v>
      </c>
    </row>
    <row r="15" spans="1:81" s="3" customFormat="1" ht="12.75">
      <c r="A15" s="90">
        <v>12</v>
      </c>
      <c r="B15" s="90" t="s">
        <v>563</v>
      </c>
      <c r="C15" s="90" t="s">
        <v>585</v>
      </c>
      <c r="D15" s="89" t="s">
        <v>586</v>
      </c>
      <c r="E15" s="90" t="s">
        <v>262</v>
      </c>
      <c r="F15" s="64">
        <f t="shared" si="3"/>
        <v>346</v>
      </c>
      <c r="G15" s="2"/>
      <c r="H15" s="33">
        <f>K15-AV15-BB15</f>
        <v>346</v>
      </c>
      <c r="I15" s="5">
        <v>16</v>
      </c>
      <c r="J15" s="35">
        <f t="shared" si="0"/>
        <v>18</v>
      </c>
      <c r="K15" s="26">
        <f t="shared" si="1"/>
        <v>363</v>
      </c>
      <c r="L15" s="26"/>
      <c r="M15" s="66"/>
      <c r="N15" s="66"/>
      <c r="O15" s="65" t="str">
        <f t="shared" si="2"/>
        <v> </v>
      </c>
      <c r="P15" s="89" t="s">
        <v>42</v>
      </c>
      <c r="Q15" s="89" t="s">
        <v>75</v>
      </c>
      <c r="R15" s="89" t="s">
        <v>68</v>
      </c>
      <c r="S15" s="89" t="s">
        <v>42</v>
      </c>
      <c r="T15" s="89" t="s">
        <v>73</v>
      </c>
      <c r="U15" s="89" t="s">
        <v>108</v>
      </c>
      <c r="V15" s="89" t="s">
        <v>42</v>
      </c>
      <c r="W15" s="89" t="s">
        <v>104</v>
      </c>
      <c r="X15" s="89" t="s">
        <v>99</v>
      </c>
      <c r="Y15" s="89" t="s">
        <v>42</v>
      </c>
      <c r="Z15" s="89" t="s">
        <v>83</v>
      </c>
      <c r="AA15" s="89" t="s">
        <v>81</v>
      </c>
      <c r="AB15" s="89" t="s">
        <v>42</v>
      </c>
      <c r="AC15" s="89" t="s">
        <v>100</v>
      </c>
      <c r="AD15" s="89">
        <v>36</v>
      </c>
      <c r="AE15" s="89" t="s">
        <v>42</v>
      </c>
      <c r="AF15" s="89" t="s">
        <v>103</v>
      </c>
      <c r="AG15" s="122" t="s">
        <v>100</v>
      </c>
      <c r="AH15" s="89" t="s">
        <v>42</v>
      </c>
      <c r="AI15" s="89" t="s">
        <v>102</v>
      </c>
      <c r="AJ15" s="89" t="s">
        <v>402</v>
      </c>
      <c r="AK15" s="89" t="s">
        <v>42</v>
      </c>
      <c r="AL15" s="89" t="s">
        <v>86</v>
      </c>
      <c r="AM15" s="89" t="s">
        <v>102</v>
      </c>
      <c r="AN15" s="89" t="s">
        <v>42</v>
      </c>
      <c r="AO15" s="89" t="s">
        <v>83</v>
      </c>
      <c r="AP15" s="89" t="s">
        <v>103</v>
      </c>
      <c r="AQ15" s="1"/>
      <c r="AR15" s="1"/>
      <c r="AS15" s="1"/>
      <c r="AT15" s="89" t="s">
        <v>42</v>
      </c>
      <c r="AU15" s="89" t="s">
        <v>69</v>
      </c>
      <c r="AV15" s="120" t="s">
        <v>82</v>
      </c>
      <c r="AW15" s="1"/>
      <c r="AX15" s="1"/>
      <c r="AY15" s="1"/>
      <c r="AZ15" s="89" t="s">
        <v>42</v>
      </c>
      <c r="BA15" s="89" t="s">
        <v>92</v>
      </c>
      <c r="BB15" s="120" t="s">
        <v>87</v>
      </c>
      <c r="BC15" s="89" t="s">
        <v>42</v>
      </c>
      <c r="BD15" s="89" t="s">
        <v>66</v>
      </c>
      <c r="BE15" s="89" t="s">
        <v>77</v>
      </c>
      <c r="BF15" s="89" t="s">
        <v>42</v>
      </c>
      <c r="BG15" s="89" t="s">
        <v>109</v>
      </c>
      <c r="BH15" s="89" t="s">
        <v>99</v>
      </c>
      <c r="BI15" s="89" t="s">
        <v>42</v>
      </c>
      <c r="BJ15" s="89" t="s">
        <v>83</v>
      </c>
      <c r="BK15" s="89" t="s">
        <v>110</v>
      </c>
      <c r="BL15" s="89" t="s">
        <v>42</v>
      </c>
      <c r="BM15" s="89" t="s">
        <v>103</v>
      </c>
      <c r="BN15" s="122" t="s">
        <v>100</v>
      </c>
      <c r="BO15" s="89" t="s">
        <v>42</v>
      </c>
      <c r="BP15" s="89" t="s">
        <v>99</v>
      </c>
      <c r="BQ15" s="89" t="s">
        <v>99</v>
      </c>
      <c r="BR15" s="1"/>
      <c r="BS15" s="1"/>
      <c r="BT15" s="1"/>
      <c r="BU15" s="89" t="s">
        <v>42</v>
      </c>
      <c r="BV15" s="89" t="s">
        <v>108</v>
      </c>
      <c r="BW15" s="89" t="s">
        <v>105</v>
      </c>
      <c r="BX15" s="89" t="s">
        <v>42</v>
      </c>
      <c r="BY15" s="89" t="s">
        <v>100</v>
      </c>
      <c r="BZ15" s="89" t="s">
        <v>102</v>
      </c>
      <c r="CA15" s="1"/>
      <c r="CB15" s="1"/>
      <c r="CC15" s="1"/>
    </row>
    <row r="16" spans="1:81" s="3" customFormat="1" ht="12.75">
      <c r="A16" s="90">
        <v>13</v>
      </c>
      <c r="B16" s="90" t="s">
        <v>563</v>
      </c>
      <c r="C16" s="90" t="s">
        <v>593</v>
      </c>
      <c r="D16" s="89" t="s">
        <v>586</v>
      </c>
      <c r="E16" s="90" t="s">
        <v>594</v>
      </c>
      <c r="F16" s="64">
        <f t="shared" si="3"/>
        <v>326</v>
      </c>
      <c r="G16" s="2"/>
      <c r="H16" s="33">
        <f>K16</f>
        <v>326</v>
      </c>
      <c r="I16" s="5"/>
      <c r="J16" s="35">
        <f t="shared" si="0"/>
        <v>13</v>
      </c>
      <c r="K16" s="26">
        <f t="shared" si="1"/>
        <v>326</v>
      </c>
      <c r="L16" s="26"/>
      <c r="M16" s="66"/>
      <c r="N16" s="66"/>
      <c r="O16" s="65" t="str">
        <f t="shared" si="2"/>
        <v> </v>
      </c>
      <c r="P16" s="1"/>
      <c r="Q16" s="1"/>
      <c r="R16" s="1"/>
      <c r="S16" s="1"/>
      <c r="T16" s="1"/>
      <c r="U16" s="1"/>
      <c r="V16" s="1"/>
      <c r="W16" s="1"/>
      <c r="X16" s="1"/>
      <c r="Y16" s="89" t="s">
        <v>42</v>
      </c>
      <c r="Z16" s="89" t="s">
        <v>65</v>
      </c>
      <c r="AA16" s="89" t="s">
        <v>66</v>
      </c>
      <c r="AB16" s="89" t="s">
        <v>42</v>
      </c>
      <c r="AC16" s="89" t="s">
        <v>102</v>
      </c>
      <c r="AD16" s="89">
        <v>34</v>
      </c>
      <c r="AE16" s="1"/>
      <c r="AF16" s="1"/>
      <c r="AG16" s="1"/>
      <c r="AH16" s="1"/>
      <c r="AI16" s="1"/>
      <c r="AJ16" s="1"/>
      <c r="AK16" s="1"/>
      <c r="AL16" s="1"/>
      <c r="AM16" s="1"/>
      <c r="AN16" s="89" t="s">
        <v>42</v>
      </c>
      <c r="AO16" s="89" t="s">
        <v>108</v>
      </c>
      <c r="AP16" s="89" t="s">
        <v>105</v>
      </c>
      <c r="AQ16" s="1"/>
      <c r="AR16" s="1"/>
      <c r="AS16" s="1"/>
      <c r="AT16" s="89" t="s">
        <v>42</v>
      </c>
      <c r="AU16" s="89" t="s">
        <v>110</v>
      </c>
      <c r="AV16" s="89" t="s">
        <v>105</v>
      </c>
      <c r="AW16" s="1"/>
      <c r="AX16" s="1"/>
      <c r="AY16" s="1"/>
      <c r="AZ16" s="89" t="s">
        <v>42</v>
      </c>
      <c r="BA16" s="89" t="s">
        <v>108</v>
      </c>
      <c r="BB16" s="89" t="s">
        <v>69</v>
      </c>
      <c r="BC16" s="89" t="s">
        <v>42</v>
      </c>
      <c r="BD16" s="89" t="s">
        <v>103</v>
      </c>
      <c r="BE16" s="89" t="s">
        <v>276</v>
      </c>
      <c r="BF16" s="89" t="s">
        <v>42</v>
      </c>
      <c r="BG16" s="89" t="s">
        <v>86</v>
      </c>
      <c r="BH16" s="89" t="s">
        <v>105</v>
      </c>
      <c r="BI16" s="1"/>
      <c r="BJ16" s="1"/>
      <c r="BK16" s="1"/>
      <c r="BL16" s="89" t="s">
        <v>42</v>
      </c>
      <c r="BM16" s="89" t="s">
        <v>87</v>
      </c>
      <c r="BN16" s="122" t="s">
        <v>77</v>
      </c>
      <c r="BO16" s="89" t="s">
        <v>42</v>
      </c>
      <c r="BP16" s="89" t="s">
        <v>101</v>
      </c>
      <c r="BQ16" s="89" t="s">
        <v>105</v>
      </c>
      <c r="BR16" s="89" t="s">
        <v>42</v>
      </c>
      <c r="BS16" s="89" t="s">
        <v>76</v>
      </c>
      <c r="BT16" s="89" t="s">
        <v>105</v>
      </c>
      <c r="BU16" s="89" t="s">
        <v>42</v>
      </c>
      <c r="BV16" s="89" t="s">
        <v>103</v>
      </c>
      <c r="BW16" s="89" t="s">
        <v>83</v>
      </c>
      <c r="BX16" s="89" t="s">
        <v>42</v>
      </c>
      <c r="BY16" s="89" t="s">
        <v>103</v>
      </c>
      <c r="BZ16" s="89" t="s">
        <v>68</v>
      </c>
      <c r="CA16" s="89" t="s">
        <v>42</v>
      </c>
      <c r="CB16" s="89" t="s">
        <v>86</v>
      </c>
      <c r="CC16" s="89" t="s">
        <v>83</v>
      </c>
    </row>
    <row r="17" spans="1:81" s="3" customFormat="1" ht="12.75">
      <c r="A17" s="90">
        <v>14</v>
      </c>
      <c r="B17" s="90" t="s">
        <v>563</v>
      </c>
      <c r="C17" s="90" t="s">
        <v>597</v>
      </c>
      <c r="D17" s="89" t="s">
        <v>565</v>
      </c>
      <c r="E17" s="90" t="s">
        <v>268</v>
      </c>
      <c r="F17" s="64">
        <f t="shared" si="3"/>
        <v>281</v>
      </c>
      <c r="G17" s="2"/>
      <c r="H17" s="33">
        <f>K17-BT17</f>
        <v>281</v>
      </c>
      <c r="I17" s="5">
        <v>16</v>
      </c>
      <c r="J17" s="35">
        <f t="shared" si="0"/>
        <v>17</v>
      </c>
      <c r="K17" s="26">
        <f t="shared" si="1"/>
        <v>290</v>
      </c>
      <c r="L17" s="26"/>
      <c r="M17" s="66"/>
      <c r="N17" s="66"/>
      <c r="O17" s="65" t="str">
        <f t="shared" si="2"/>
        <v> </v>
      </c>
      <c r="P17" s="89" t="s">
        <v>42</v>
      </c>
      <c r="Q17" s="89" t="s">
        <v>92</v>
      </c>
      <c r="R17" s="89" t="s">
        <v>99</v>
      </c>
      <c r="S17" s="1"/>
      <c r="T17" s="1"/>
      <c r="U17" s="1"/>
      <c r="V17" s="1"/>
      <c r="W17" s="1"/>
      <c r="X17" s="1"/>
      <c r="Y17" s="89" t="s">
        <v>42</v>
      </c>
      <c r="Z17" s="89" t="s">
        <v>113</v>
      </c>
      <c r="AA17" s="89" t="s">
        <v>102</v>
      </c>
      <c r="AB17" s="89" t="s">
        <v>42</v>
      </c>
      <c r="AC17" s="89" t="s">
        <v>113</v>
      </c>
      <c r="AD17" s="89" t="s">
        <v>102</v>
      </c>
      <c r="AE17" s="1"/>
      <c r="AF17" s="1"/>
      <c r="AG17" s="1"/>
      <c r="AH17" s="89" t="s">
        <v>42</v>
      </c>
      <c r="AI17" s="89" t="s">
        <v>113</v>
      </c>
      <c r="AJ17" s="89" t="s">
        <v>66</v>
      </c>
      <c r="AK17" s="89" t="s">
        <v>42</v>
      </c>
      <c r="AL17" s="89" t="s">
        <v>77</v>
      </c>
      <c r="AM17" s="89" t="s">
        <v>76</v>
      </c>
      <c r="AN17" s="89" t="s">
        <v>42</v>
      </c>
      <c r="AO17" s="89" t="s">
        <v>77</v>
      </c>
      <c r="AP17" s="89" t="s">
        <v>110</v>
      </c>
      <c r="AQ17" s="89" t="s">
        <v>42</v>
      </c>
      <c r="AR17" s="89" t="s">
        <v>109</v>
      </c>
      <c r="AS17" s="89" t="s">
        <v>99</v>
      </c>
      <c r="AT17" s="89" t="s">
        <v>42</v>
      </c>
      <c r="AU17" s="89" t="s">
        <v>83</v>
      </c>
      <c r="AV17" s="89" t="s">
        <v>86</v>
      </c>
      <c r="AW17" s="1"/>
      <c r="AX17" s="1"/>
      <c r="AY17" s="1"/>
      <c r="AZ17" s="89" t="s">
        <v>42</v>
      </c>
      <c r="BA17" s="89" t="s">
        <v>68</v>
      </c>
      <c r="BB17" s="89" t="s">
        <v>109</v>
      </c>
      <c r="BC17" s="89" t="s">
        <v>42</v>
      </c>
      <c r="BD17" s="89" t="s">
        <v>68</v>
      </c>
      <c r="BE17" s="89" t="s">
        <v>65</v>
      </c>
      <c r="BF17" s="89" t="s">
        <v>42</v>
      </c>
      <c r="BG17" s="89" t="s">
        <v>99</v>
      </c>
      <c r="BH17" s="89" t="s">
        <v>109</v>
      </c>
      <c r="BI17" s="89" t="s">
        <v>42</v>
      </c>
      <c r="BJ17" s="89" t="s">
        <v>102</v>
      </c>
      <c r="BK17" s="89" t="s">
        <v>109</v>
      </c>
      <c r="BL17" s="89" t="s">
        <v>42</v>
      </c>
      <c r="BM17" s="89" t="s">
        <v>110</v>
      </c>
      <c r="BN17" s="122" t="s">
        <v>109</v>
      </c>
      <c r="BO17" s="89" t="s">
        <v>42</v>
      </c>
      <c r="BP17" s="89" t="s">
        <v>100</v>
      </c>
      <c r="BQ17" s="89" t="s">
        <v>110</v>
      </c>
      <c r="BR17" s="89" t="s">
        <v>42</v>
      </c>
      <c r="BS17" s="89" t="s">
        <v>77</v>
      </c>
      <c r="BT17" s="120" t="s">
        <v>87</v>
      </c>
      <c r="BU17" s="89" t="s">
        <v>42</v>
      </c>
      <c r="BV17" s="89" t="s">
        <v>99</v>
      </c>
      <c r="BW17" s="89" t="s">
        <v>102</v>
      </c>
      <c r="BX17" s="89" t="s">
        <v>42</v>
      </c>
      <c r="BY17" s="89" t="s">
        <v>77</v>
      </c>
      <c r="BZ17" s="89" t="s">
        <v>99</v>
      </c>
      <c r="CA17" s="1"/>
      <c r="CB17" s="1"/>
      <c r="CC17" s="1"/>
    </row>
    <row r="18" spans="1:81" s="3" customFormat="1" ht="12.75">
      <c r="A18" s="90">
        <v>15</v>
      </c>
      <c r="B18" s="90" t="s">
        <v>563</v>
      </c>
      <c r="C18" s="90" t="s">
        <v>598</v>
      </c>
      <c r="D18" s="89" t="s">
        <v>582</v>
      </c>
      <c r="E18" s="90" t="s">
        <v>201</v>
      </c>
      <c r="F18" s="64">
        <f t="shared" si="3"/>
        <v>274</v>
      </c>
      <c r="G18" s="2"/>
      <c r="H18" s="33">
        <f>K18</f>
        <v>274</v>
      </c>
      <c r="I18" s="5"/>
      <c r="J18" s="35">
        <f t="shared" si="0"/>
        <v>14</v>
      </c>
      <c r="K18" s="26">
        <f t="shared" si="1"/>
        <v>274</v>
      </c>
      <c r="L18" s="26"/>
      <c r="M18" s="66"/>
      <c r="N18" s="66"/>
      <c r="O18" s="65" t="str">
        <f t="shared" si="2"/>
        <v> </v>
      </c>
      <c r="P18" s="89" t="s">
        <v>42</v>
      </c>
      <c r="Q18" s="89" t="s">
        <v>65</v>
      </c>
      <c r="R18" s="89" t="s">
        <v>83</v>
      </c>
      <c r="S18" s="89" t="s">
        <v>42</v>
      </c>
      <c r="T18" s="89" t="s">
        <v>77</v>
      </c>
      <c r="U18" s="89" t="s">
        <v>69</v>
      </c>
      <c r="V18" s="1"/>
      <c r="W18" s="1"/>
      <c r="X18" s="1"/>
      <c r="Y18" s="89" t="s">
        <v>42</v>
      </c>
      <c r="Z18" s="89" t="s">
        <v>69</v>
      </c>
      <c r="AA18" s="89" t="s">
        <v>71</v>
      </c>
      <c r="AB18" s="89" t="s">
        <v>42</v>
      </c>
      <c r="AC18" s="89" t="s">
        <v>105</v>
      </c>
      <c r="AD18" s="89">
        <v>33</v>
      </c>
      <c r="AE18" s="89" t="s">
        <v>42</v>
      </c>
      <c r="AF18" s="89" t="s">
        <v>109</v>
      </c>
      <c r="AG18" s="122" t="s">
        <v>110</v>
      </c>
      <c r="AH18" s="89" t="s">
        <v>42</v>
      </c>
      <c r="AI18" s="89" t="s">
        <v>75</v>
      </c>
      <c r="AJ18" s="89" t="s">
        <v>283</v>
      </c>
      <c r="AK18" s="1"/>
      <c r="AL18" s="1"/>
      <c r="AM18" s="1"/>
      <c r="AN18" s="1"/>
      <c r="AO18" s="1"/>
      <c r="AP18" s="1"/>
      <c r="AQ18" s="1"/>
      <c r="AR18" s="1"/>
      <c r="AS18" s="1"/>
      <c r="AT18" s="89" t="s">
        <v>42</v>
      </c>
      <c r="AU18" s="89" t="s">
        <v>77</v>
      </c>
      <c r="AV18" s="89" t="s">
        <v>103</v>
      </c>
      <c r="AW18" s="1"/>
      <c r="AX18" s="1"/>
      <c r="AY18" s="1"/>
      <c r="AZ18" s="1"/>
      <c r="BA18" s="1"/>
      <c r="BB18" s="1"/>
      <c r="BC18" s="89" t="s">
        <v>42</v>
      </c>
      <c r="BD18" s="89" t="s">
        <v>92</v>
      </c>
      <c r="BE18" s="89" t="s">
        <v>100</v>
      </c>
      <c r="BF18" s="89" t="s">
        <v>42</v>
      </c>
      <c r="BG18" s="89" t="s">
        <v>105</v>
      </c>
      <c r="BH18" s="89" t="s">
        <v>86</v>
      </c>
      <c r="BI18" s="89" t="s">
        <v>42</v>
      </c>
      <c r="BJ18" s="89" t="s">
        <v>69</v>
      </c>
      <c r="BK18" s="89" t="s">
        <v>76</v>
      </c>
      <c r="BL18" s="1"/>
      <c r="BM18" s="1"/>
      <c r="BN18" s="1"/>
      <c r="BO18" s="89" t="s">
        <v>42</v>
      </c>
      <c r="BP18" s="89" t="s">
        <v>109</v>
      </c>
      <c r="BQ18" s="89" t="s">
        <v>108</v>
      </c>
      <c r="BR18" s="89" t="s">
        <v>42</v>
      </c>
      <c r="BS18" s="89" t="s">
        <v>104</v>
      </c>
      <c r="BT18" s="89" t="s">
        <v>86</v>
      </c>
      <c r="BU18" s="1"/>
      <c r="BV18" s="1"/>
      <c r="BW18" s="1"/>
      <c r="BX18" s="89" t="s">
        <v>42</v>
      </c>
      <c r="BY18" s="89" t="s">
        <v>102</v>
      </c>
      <c r="BZ18" s="89" t="s">
        <v>100</v>
      </c>
      <c r="CA18" s="89" t="s">
        <v>42</v>
      </c>
      <c r="CB18" s="89" t="s">
        <v>75</v>
      </c>
      <c r="CC18" s="89" t="s">
        <v>101</v>
      </c>
    </row>
    <row r="19" spans="1:81" s="3" customFormat="1" ht="12.75">
      <c r="A19" s="90">
        <v>16</v>
      </c>
      <c r="B19" s="90" t="s">
        <v>563</v>
      </c>
      <c r="C19" s="90" t="s">
        <v>604</v>
      </c>
      <c r="D19" s="89" t="s">
        <v>565</v>
      </c>
      <c r="E19" s="90" t="s">
        <v>215</v>
      </c>
      <c r="F19" s="64">
        <f t="shared" si="3"/>
        <v>235</v>
      </c>
      <c r="G19" s="2"/>
      <c r="H19" s="33">
        <f>K19</f>
        <v>235</v>
      </c>
      <c r="I19" s="5"/>
      <c r="J19" s="35">
        <f t="shared" si="0"/>
        <v>13</v>
      </c>
      <c r="K19" s="26">
        <f t="shared" si="1"/>
        <v>235</v>
      </c>
      <c r="L19" s="26"/>
      <c r="M19" s="66"/>
      <c r="N19" s="66"/>
      <c r="O19" s="65" t="str">
        <f t="shared" si="2"/>
        <v> </v>
      </c>
      <c r="P19" s="89" t="s">
        <v>42</v>
      </c>
      <c r="Q19" s="89" t="s">
        <v>104</v>
      </c>
      <c r="R19" s="89" t="s">
        <v>91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89" t="s">
        <v>42</v>
      </c>
      <c r="AF19" s="89" t="s">
        <v>68</v>
      </c>
      <c r="AG19" s="122" t="s">
        <v>67</v>
      </c>
      <c r="AH19" s="89" t="s">
        <v>42</v>
      </c>
      <c r="AI19" s="89" t="s">
        <v>272</v>
      </c>
      <c r="AJ19" s="89" t="s">
        <v>68</v>
      </c>
      <c r="AK19" s="89" t="s">
        <v>42</v>
      </c>
      <c r="AL19" s="89" t="s">
        <v>105</v>
      </c>
      <c r="AM19" s="89" t="s">
        <v>101</v>
      </c>
      <c r="AN19" s="89" t="s">
        <v>42</v>
      </c>
      <c r="AO19" s="89" t="s">
        <v>105</v>
      </c>
      <c r="AP19" s="89" t="s">
        <v>108</v>
      </c>
      <c r="AQ19" s="89" t="s">
        <v>42</v>
      </c>
      <c r="AR19" s="89" t="s">
        <v>108</v>
      </c>
      <c r="AS19" s="89" t="s">
        <v>100</v>
      </c>
      <c r="AT19" s="89" t="s">
        <v>42</v>
      </c>
      <c r="AU19" s="89" t="s">
        <v>99</v>
      </c>
      <c r="AV19" s="89" t="s">
        <v>104</v>
      </c>
      <c r="AW19" s="89" t="s">
        <v>42</v>
      </c>
      <c r="AX19" s="89" t="s">
        <v>76</v>
      </c>
      <c r="AY19" s="89" t="s">
        <v>105</v>
      </c>
      <c r="AZ19" s="89" t="s">
        <v>42</v>
      </c>
      <c r="BA19" s="89" t="s">
        <v>75</v>
      </c>
      <c r="BB19" s="89" t="s">
        <v>100</v>
      </c>
      <c r="BC19" s="89" t="s">
        <v>42</v>
      </c>
      <c r="BD19" s="89" t="s">
        <v>75</v>
      </c>
      <c r="BE19" s="89" t="s">
        <v>69</v>
      </c>
      <c r="BF19" s="89" t="s">
        <v>42</v>
      </c>
      <c r="BG19" s="89" t="s">
        <v>102</v>
      </c>
      <c r="BH19" s="89" t="s">
        <v>103</v>
      </c>
      <c r="BI19" s="1"/>
      <c r="BJ19" s="1"/>
      <c r="BK19" s="1"/>
      <c r="BL19" s="89" t="s">
        <v>42</v>
      </c>
      <c r="BM19" s="89" t="s">
        <v>108</v>
      </c>
      <c r="BN19" s="122" t="s">
        <v>99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89" t="s">
        <v>42</v>
      </c>
      <c r="CB19" s="89" t="s">
        <v>104</v>
      </c>
      <c r="CC19" s="89" t="s">
        <v>99</v>
      </c>
    </row>
    <row r="20" spans="1:81" s="3" customFormat="1" ht="12.75">
      <c r="A20" s="90">
        <v>17</v>
      </c>
      <c r="B20" s="90" t="s">
        <v>563</v>
      </c>
      <c r="C20" s="90" t="s">
        <v>601</v>
      </c>
      <c r="D20" s="89" t="s">
        <v>582</v>
      </c>
      <c r="E20" s="90" t="s">
        <v>602</v>
      </c>
      <c r="F20" s="64">
        <f t="shared" si="3"/>
        <v>219</v>
      </c>
      <c r="G20" s="2"/>
      <c r="H20" s="33">
        <f>K20-X20-AG20-AP20-BQ20-CC20</f>
        <v>219</v>
      </c>
      <c r="I20" s="5">
        <v>16</v>
      </c>
      <c r="J20" s="35">
        <f t="shared" si="0"/>
        <v>21</v>
      </c>
      <c r="K20" s="26">
        <f t="shared" si="1"/>
        <v>256</v>
      </c>
      <c r="L20" s="26"/>
      <c r="M20" s="66"/>
      <c r="N20" s="66"/>
      <c r="O20" s="65" t="str">
        <f t="shared" si="2"/>
        <v> </v>
      </c>
      <c r="P20" s="89" t="s">
        <v>42</v>
      </c>
      <c r="Q20" s="89" t="s">
        <v>283</v>
      </c>
      <c r="R20" s="89" t="s">
        <v>87</v>
      </c>
      <c r="S20" s="89" t="s">
        <v>42</v>
      </c>
      <c r="T20" s="89" t="s">
        <v>291</v>
      </c>
      <c r="U20" s="89" t="s">
        <v>86</v>
      </c>
      <c r="V20" s="89" t="s">
        <v>42</v>
      </c>
      <c r="W20" s="89" t="s">
        <v>91</v>
      </c>
      <c r="X20" s="120" t="s">
        <v>64</v>
      </c>
      <c r="Y20" s="89" t="s">
        <v>42</v>
      </c>
      <c r="Z20" s="89" t="s">
        <v>291</v>
      </c>
      <c r="AA20" s="89" t="s">
        <v>100</v>
      </c>
      <c r="AB20" s="89" t="s">
        <v>42</v>
      </c>
      <c r="AC20" s="89" t="s">
        <v>272</v>
      </c>
      <c r="AD20" s="89" t="s">
        <v>99</v>
      </c>
      <c r="AE20" s="89" t="s">
        <v>42</v>
      </c>
      <c r="AF20" s="89" t="s">
        <v>83</v>
      </c>
      <c r="AG20" s="120" t="s">
        <v>82</v>
      </c>
      <c r="AH20" s="89" t="s">
        <v>42</v>
      </c>
      <c r="AI20" s="89" t="s">
        <v>276</v>
      </c>
      <c r="AJ20" s="89" t="s">
        <v>65</v>
      </c>
      <c r="AK20" s="1"/>
      <c r="AL20" s="1"/>
      <c r="AM20" s="1"/>
      <c r="AN20" s="89" t="s">
        <v>42</v>
      </c>
      <c r="AO20" s="89" t="s">
        <v>71</v>
      </c>
      <c r="AP20" s="120" t="s">
        <v>82</v>
      </c>
      <c r="AQ20" s="89" t="s">
        <v>42</v>
      </c>
      <c r="AR20" s="89" t="s">
        <v>77</v>
      </c>
      <c r="AS20" s="89" t="s">
        <v>101</v>
      </c>
      <c r="AT20" s="89" t="s">
        <v>42</v>
      </c>
      <c r="AU20" s="89" t="s">
        <v>68</v>
      </c>
      <c r="AV20" s="89" t="s">
        <v>76</v>
      </c>
      <c r="AW20" s="89" t="s">
        <v>42</v>
      </c>
      <c r="AX20" s="89" t="s">
        <v>108</v>
      </c>
      <c r="AY20" s="89" t="s">
        <v>99</v>
      </c>
      <c r="AZ20" s="89" t="s">
        <v>42</v>
      </c>
      <c r="BA20" s="89" t="s">
        <v>118</v>
      </c>
      <c r="BB20" s="89" t="s">
        <v>101</v>
      </c>
      <c r="BC20" s="89" t="s">
        <v>42</v>
      </c>
      <c r="BD20" s="89" t="s">
        <v>118</v>
      </c>
      <c r="BE20" s="89" t="s">
        <v>102</v>
      </c>
      <c r="BF20" s="89" t="s">
        <v>42</v>
      </c>
      <c r="BG20" s="89" t="s">
        <v>83</v>
      </c>
      <c r="BH20" s="89" t="s">
        <v>76</v>
      </c>
      <c r="BI20" s="89" t="s">
        <v>42</v>
      </c>
      <c r="BJ20" s="89" t="s">
        <v>68</v>
      </c>
      <c r="BK20" s="89" t="s">
        <v>86</v>
      </c>
      <c r="BL20" s="89" t="s">
        <v>42</v>
      </c>
      <c r="BM20" s="89" t="s">
        <v>100</v>
      </c>
      <c r="BN20" s="122" t="s">
        <v>103</v>
      </c>
      <c r="BO20" s="89" t="s">
        <v>42</v>
      </c>
      <c r="BP20" s="89" t="s">
        <v>75</v>
      </c>
      <c r="BQ20" s="120" t="s">
        <v>82</v>
      </c>
      <c r="BR20" s="89" t="s">
        <v>42</v>
      </c>
      <c r="BS20" s="89" t="s">
        <v>105</v>
      </c>
      <c r="BT20" s="89" t="s">
        <v>76</v>
      </c>
      <c r="BU20" s="89" t="s">
        <v>42</v>
      </c>
      <c r="BV20" s="89" t="s">
        <v>68</v>
      </c>
      <c r="BW20" s="89" t="s">
        <v>101</v>
      </c>
      <c r="BX20" s="89" t="s">
        <v>42</v>
      </c>
      <c r="BY20" s="89" t="s">
        <v>75</v>
      </c>
      <c r="BZ20" s="89" t="s">
        <v>110</v>
      </c>
      <c r="CA20" s="89" t="s">
        <v>42</v>
      </c>
      <c r="CB20" s="89" t="s">
        <v>69</v>
      </c>
      <c r="CC20" s="120" t="s">
        <v>82</v>
      </c>
    </row>
    <row r="21" spans="1:81" s="3" customFormat="1" ht="12.75">
      <c r="A21" s="90">
        <v>18</v>
      </c>
      <c r="B21" s="90" t="s">
        <v>563</v>
      </c>
      <c r="C21" s="90" t="s">
        <v>605</v>
      </c>
      <c r="D21" s="89" t="s">
        <v>582</v>
      </c>
      <c r="E21" s="90" t="s">
        <v>215</v>
      </c>
      <c r="F21" s="64">
        <f t="shared" si="3"/>
        <v>207</v>
      </c>
      <c r="G21" s="2"/>
      <c r="H21" s="33">
        <f>K21</f>
        <v>207</v>
      </c>
      <c r="I21" s="5"/>
      <c r="J21" s="35">
        <f t="shared" si="0"/>
        <v>14</v>
      </c>
      <c r="K21" s="26">
        <f t="shared" si="1"/>
        <v>207</v>
      </c>
      <c r="L21" s="26"/>
      <c r="M21" s="66"/>
      <c r="N21" s="66"/>
      <c r="O21" s="65" t="str">
        <f t="shared" si="2"/>
        <v> </v>
      </c>
      <c r="P21" s="89" t="s">
        <v>42</v>
      </c>
      <c r="Q21" s="89" t="s">
        <v>272</v>
      </c>
      <c r="R21" s="89" t="s">
        <v>76</v>
      </c>
      <c r="S21" s="89" t="s">
        <v>42</v>
      </c>
      <c r="T21" s="89" t="s">
        <v>208</v>
      </c>
      <c r="U21" s="89" t="s">
        <v>103</v>
      </c>
      <c r="V21" s="89" t="s">
        <v>42</v>
      </c>
      <c r="W21" s="89" t="s">
        <v>75</v>
      </c>
      <c r="X21" s="89" t="s">
        <v>101</v>
      </c>
      <c r="Y21" s="89" t="s">
        <v>42</v>
      </c>
      <c r="Z21" s="89" t="s">
        <v>272</v>
      </c>
      <c r="AA21" s="89" t="s">
        <v>99</v>
      </c>
      <c r="AB21" s="89" t="s">
        <v>42</v>
      </c>
      <c r="AC21" s="89" t="s">
        <v>291</v>
      </c>
      <c r="AD21" s="89" t="s">
        <v>100</v>
      </c>
      <c r="AE21" s="89" t="s">
        <v>42</v>
      </c>
      <c r="AF21" s="89" t="s">
        <v>77</v>
      </c>
      <c r="AG21" s="122" t="s">
        <v>87</v>
      </c>
      <c r="AH21" s="89" t="s">
        <v>42</v>
      </c>
      <c r="AI21" s="89" t="s">
        <v>81</v>
      </c>
      <c r="AJ21" s="89" t="s">
        <v>81</v>
      </c>
      <c r="AK21" s="89" t="s">
        <v>42</v>
      </c>
      <c r="AL21" s="89" t="s">
        <v>102</v>
      </c>
      <c r="AM21" s="89" t="s">
        <v>86</v>
      </c>
      <c r="AN21" s="89" t="s">
        <v>42</v>
      </c>
      <c r="AO21" s="89" t="s">
        <v>75</v>
      </c>
      <c r="AP21" s="89" t="s">
        <v>86</v>
      </c>
      <c r="AQ21" s="89" t="s">
        <v>42</v>
      </c>
      <c r="AR21" s="89" t="s">
        <v>99</v>
      </c>
      <c r="AS21" s="89" t="s">
        <v>109</v>
      </c>
      <c r="AT21" s="1"/>
      <c r="AU21" s="1"/>
      <c r="AV21" s="1"/>
      <c r="AW21" s="89" t="s">
        <v>42</v>
      </c>
      <c r="AX21" s="89" t="s">
        <v>103</v>
      </c>
      <c r="AY21" s="89" t="s">
        <v>100</v>
      </c>
      <c r="AZ21" s="89" t="s">
        <v>42</v>
      </c>
      <c r="BA21" s="89" t="s">
        <v>71</v>
      </c>
      <c r="BB21" s="89" t="s">
        <v>110</v>
      </c>
      <c r="BC21" s="89" t="s">
        <v>42</v>
      </c>
      <c r="BD21" s="89" t="s">
        <v>113</v>
      </c>
      <c r="BE21" s="89" t="s">
        <v>99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89" t="s">
        <v>42</v>
      </c>
      <c r="BV21" s="89" t="s">
        <v>69</v>
      </c>
      <c r="BW21" s="89" t="s">
        <v>87</v>
      </c>
      <c r="BX21" s="1"/>
      <c r="BY21" s="1"/>
      <c r="BZ21" s="1"/>
      <c r="CA21" s="1"/>
      <c r="CB21" s="1"/>
      <c r="CC21" s="1"/>
    </row>
    <row r="22" spans="1:81" s="3" customFormat="1" ht="12.75">
      <c r="A22" s="90">
        <v>19</v>
      </c>
      <c r="B22" s="90" t="s">
        <v>563</v>
      </c>
      <c r="C22" s="90" t="s">
        <v>617</v>
      </c>
      <c r="D22" s="89" t="s">
        <v>565</v>
      </c>
      <c r="E22" s="90" t="s">
        <v>63</v>
      </c>
      <c r="F22" s="64">
        <f t="shared" si="3"/>
        <v>150</v>
      </c>
      <c r="G22" s="2"/>
      <c r="H22" s="33">
        <f>K22-BE22-BH22-BK22-BQ22-BT22-CC22</f>
        <v>128</v>
      </c>
      <c r="I22" s="5">
        <v>16</v>
      </c>
      <c r="J22" s="35">
        <f t="shared" si="0"/>
        <v>22</v>
      </c>
      <c r="K22" s="26">
        <f t="shared" si="1"/>
        <v>145</v>
      </c>
      <c r="L22" s="26">
        <v>22</v>
      </c>
      <c r="M22" s="66"/>
      <c r="N22" s="66"/>
      <c r="O22" s="65" t="str">
        <f t="shared" si="2"/>
        <v> </v>
      </c>
      <c r="P22" s="89" t="s">
        <v>42</v>
      </c>
      <c r="Q22" s="89" t="s">
        <v>312</v>
      </c>
      <c r="R22" s="89" t="s">
        <v>82</v>
      </c>
      <c r="S22" s="89" t="s">
        <v>42</v>
      </c>
      <c r="T22" s="89" t="s">
        <v>312</v>
      </c>
      <c r="U22" s="89" t="s">
        <v>82</v>
      </c>
      <c r="V22" s="89" t="s">
        <v>42</v>
      </c>
      <c r="W22" s="89" t="s">
        <v>66</v>
      </c>
      <c r="X22" s="89" t="s">
        <v>67</v>
      </c>
      <c r="Y22" s="89" t="s">
        <v>42</v>
      </c>
      <c r="Z22" s="89" t="s">
        <v>398</v>
      </c>
      <c r="AA22" s="89" t="s">
        <v>87</v>
      </c>
      <c r="AB22" s="89" t="s">
        <v>42</v>
      </c>
      <c r="AC22" s="89" t="s">
        <v>398</v>
      </c>
      <c r="AD22" s="89" t="s">
        <v>87</v>
      </c>
      <c r="AE22" s="89" t="s">
        <v>42</v>
      </c>
      <c r="AF22" s="89" t="s">
        <v>69</v>
      </c>
      <c r="AG22" s="122" t="s">
        <v>72</v>
      </c>
      <c r="AH22" s="89" t="s">
        <v>42</v>
      </c>
      <c r="AI22" s="89" t="s">
        <v>401</v>
      </c>
      <c r="AJ22" s="89" t="s">
        <v>110</v>
      </c>
      <c r="AK22" s="89" t="s">
        <v>42</v>
      </c>
      <c r="AL22" s="89" t="s">
        <v>65</v>
      </c>
      <c r="AM22" s="89" t="s">
        <v>67</v>
      </c>
      <c r="AN22" s="89" t="s">
        <v>42</v>
      </c>
      <c r="AO22" s="89" t="s">
        <v>69</v>
      </c>
      <c r="AP22" s="89" t="s">
        <v>87</v>
      </c>
      <c r="AQ22" s="89" t="s">
        <v>42</v>
      </c>
      <c r="AR22" s="89" t="s">
        <v>75</v>
      </c>
      <c r="AS22" s="89" t="s">
        <v>87</v>
      </c>
      <c r="AT22" s="89" t="s">
        <v>42</v>
      </c>
      <c r="AU22" s="89" t="s">
        <v>118</v>
      </c>
      <c r="AV22" s="89" t="s">
        <v>72</v>
      </c>
      <c r="AW22" s="89" t="s">
        <v>42</v>
      </c>
      <c r="AX22" s="89" t="s">
        <v>99</v>
      </c>
      <c r="AY22" s="89" t="s">
        <v>108</v>
      </c>
      <c r="AZ22" s="89" t="s">
        <v>42</v>
      </c>
      <c r="BA22" s="89" t="s">
        <v>291</v>
      </c>
      <c r="BB22" s="89" t="s">
        <v>64</v>
      </c>
      <c r="BC22" s="89" t="s">
        <v>42</v>
      </c>
      <c r="BD22" s="89" t="s">
        <v>392</v>
      </c>
      <c r="BE22" s="120" t="s">
        <v>72</v>
      </c>
      <c r="BF22" s="89" t="s">
        <v>42</v>
      </c>
      <c r="BG22" s="89" t="s">
        <v>118</v>
      </c>
      <c r="BH22" s="120" t="s">
        <v>53</v>
      </c>
      <c r="BI22" s="89" t="s">
        <v>42</v>
      </c>
      <c r="BJ22" s="89" t="s">
        <v>73</v>
      </c>
      <c r="BK22" s="120" t="s">
        <v>70</v>
      </c>
      <c r="BL22" s="89" t="s">
        <v>42</v>
      </c>
      <c r="BM22" s="89" t="s">
        <v>77</v>
      </c>
      <c r="BN22" s="122" t="s">
        <v>87</v>
      </c>
      <c r="BO22" s="89" t="s">
        <v>42</v>
      </c>
      <c r="BP22" s="89" t="s">
        <v>118</v>
      </c>
      <c r="BQ22" s="120" t="s">
        <v>42</v>
      </c>
      <c r="BR22" s="89" t="s">
        <v>42</v>
      </c>
      <c r="BS22" s="89" t="s">
        <v>69</v>
      </c>
      <c r="BT22" s="120" t="s">
        <v>72</v>
      </c>
      <c r="BU22" s="89" t="s">
        <v>42</v>
      </c>
      <c r="BV22" s="89" t="s">
        <v>91</v>
      </c>
      <c r="BW22" s="89" t="s">
        <v>67</v>
      </c>
      <c r="BX22" s="89" t="s">
        <v>42</v>
      </c>
      <c r="BY22" s="89" t="s">
        <v>118</v>
      </c>
      <c r="BZ22" s="89" t="s">
        <v>74</v>
      </c>
      <c r="CA22" s="89" t="s">
        <v>42</v>
      </c>
      <c r="CB22" s="89" t="s">
        <v>92</v>
      </c>
      <c r="CC22" s="120" t="s">
        <v>70</v>
      </c>
    </row>
    <row r="23" spans="1:81" s="3" customFormat="1" ht="12.75">
      <c r="A23" s="90">
        <v>20</v>
      </c>
      <c r="B23" s="90" t="s">
        <v>563</v>
      </c>
      <c r="C23" s="90" t="s">
        <v>624</v>
      </c>
      <c r="D23" s="89" t="s">
        <v>252</v>
      </c>
      <c r="E23" s="90" t="s">
        <v>215</v>
      </c>
      <c r="F23" s="64">
        <f t="shared" si="3"/>
        <v>116</v>
      </c>
      <c r="G23" s="2"/>
      <c r="H23" s="33">
        <f>K23</f>
        <v>116</v>
      </c>
      <c r="I23" s="5"/>
      <c r="J23" s="35">
        <f t="shared" si="0"/>
        <v>11</v>
      </c>
      <c r="K23" s="26">
        <f t="shared" si="1"/>
        <v>116</v>
      </c>
      <c r="L23" s="26"/>
      <c r="M23" s="66"/>
      <c r="N23" s="66"/>
      <c r="O23" s="65" t="str">
        <f t="shared" si="2"/>
        <v> </v>
      </c>
      <c r="P23" s="1"/>
      <c r="Q23" s="1"/>
      <c r="R23" s="1"/>
      <c r="S23" s="89" t="s">
        <v>42</v>
      </c>
      <c r="T23" s="89" t="s">
        <v>272</v>
      </c>
      <c r="U23" s="89" t="s">
        <v>76</v>
      </c>
      <c r="V23" s="1"/>
      <c r="W23" s="1"/>
      <c r="X23" s="1"/>
      <c r="Y23" s="89" t="s">
        <v>42</v>
      </c>
      <c r="Z23" s="89" t="s">
        <v>312</v>
      </c>
      <c r="AA23" s="89" t="s">
        <v>110</v>
      </c>
      <c r="AB23" s="89" t="s">
        <v>42</v>
      </c>
      <c r="AC23" s="89" t="s">
        <v>208</v>
      </c>
      <c r="AD23" s="89" t="s">
        <v>104</v>
      </c>
      <c r="AE23" s="1"/>
      <c r="AF23" s="1"/>
      <c r="AG23" s="1"/>
      <c r="AH23" s="1"/>
      <c r="AI23" s="1"/>
      <c r="AJ23" s="1"/>
      <c r="AK23" s="89" t="s">
        <v>42</v>
      </c>
      <c r="AL23" s="89" t="s">
        <v>75</v>
      </c>
      <c r="AM23" s="89" t="s">
        <v>82</v>
      </c>
      <c r="AN23" s="89" t="s">
        <v>42</v>
      </c>
      <c r="AO23" s="89" t="s">
        <v>65</v>
      </c>
      <c r="AP23" s="89" t="s">
        <v>76</v>
      </c>
      <c r="AQ23" s="1"/>
      <c r="AR23" s="1"/>
      <c r="AS23" s="1"/>
      <c r="AT23" s="89" t="s">
        <v>42</v>
      </c>
      <c r="AU23" s="89" t="s">
        <v>65</v>
      </c>
      <c r="AV23" s="89" t="s">
        <v>87</v>
      </c>
      <c r="AW23" s="1"/>
      <c r="AX23" s="1"/>
      <c r="AY23" s="1"/>
      <c r="AZ23" s="89" t="s">
        <v>42</v>
      </c>
      <c r="BA23" s="89" t="s">
        <v>113</v>
      </c>
      <c r="BB23" s="89" t="s">
        <v>74</v>
      </c>
      <c r="BC23" s="89" t="s">
        <v>42</v>
      </c>
      <c r="BD23" s="89" t="s">
        <v>272</v>
      </c>
      <c r="BE23" s="89" t="s">
        <v>86</v>
      </c>
      <c r="BF23" s="89" t="s">
        <v>42</v>
      </c>
      <c r="BG23" s="89" t="s">
        <v>65</v>
      </c>
      <c r="BH23" s="89" t="s">
        <v>74</v>
      </c>
      <c r="BI23" s="1"/>
      <c r="BJ23" s="1"/>
      <c r="BK23" s="1"/>
      <c r="BL23" s="89" t="s">
        <v>42</v>
      </c>
      <c r="BM23" s="89" t="s">
        <v>104</v>
      </c>
      <c r="BN23" s="122" t="s">
        <v>86</v>
      </c>
      <c r="BO23" s="1"/>
      <c r="BP23" s="1"/>
      <c r="BQ23" s="1"/>
      <c r="BR23" s="1"/>
      <c r="BS23" s="1"/>
      <c r="BT23" s="1"/>
      <c r="BU23" s="89" t="s">
        <v>42</v>
      </c>
      <c r="BV23" s="89" t="s">
        <v>71</v>
      </c>
      <c r="BW23" s="89" t="s">
        <v>82</v>
      </c>
      <c r="BX23" s="1"/>
      <c r="BY23" s="1"/>
      <c r="BZ23" s="1"/>
      <c r="CA23" s="1"/>
      <c r="CB23" s="1"/>
      <c r="CC23" s="1"/>
    </row>
    <row r="24" spans="1:81" s="3" customFormat="1" ht="12.75">
      <c r="A24" s="90">
        <v>21</v>
      </c>
      <c r="B24" s="90" t="s">
        <v>563</v>
      </c>
      <c r="C24" s="90" t="s">
        <v>647</v>
      </c>
      <c r="D24" s="89" t="s">
        <v>571</v>
      </c>
      <c r="E24" s="90" t="s">
        <v>182</v>
      </c>
      <c r="F24" s="64">
        <f t="shared" si="3"/>
        <v>67</v>
      </c>
      <c r="G24" s="2"/>
      <c r="H24" s="33">
        <f>K24</f>
        <v>67</v>
      </c>
      <c r="I24" s="5"/>
      <c r="J24" s="35">
        <f t="shared" si="0"/>
        <v>10</v>
      </c>
      <c r="K24" s="26">
        <f t="shared" si="1"/>
        <v>67</v>
      </c>
      <c r="L24" s="26"/>
      <c r="M24" s="66"/>
      <c r="N24" s="66"/>
      <c r="O24" s="65" t="str">
        <f t="shared" si="2"/>
        <v> 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89" t="s">
        <v>42</v>
      </c>
      <c r="AC24" s="89" t="s">
        <v>392</v>
      </c>
      <c r="AD24" s="89" t="s">
        <v>82</v>
      </c>
      <c r="AE24" s="89" t="s">
        <v>42</v>
      </c>
      <c r="AF24" s="89" t="s">
        <v>65</v>
      </c>
      <c r="AG24" s="122" t="s">
        <v>64</v>
      </c>
      <c r="AH24" s="89" t="s">
        <v>42</v>
      </c>
      <c r="AI24" s="89" t="s">
        <v>580</v>
      </c>
      <c r="AJ24" s="89" t="s">
        <v>87</v>
      </c>
      <c r="AK24" s="89" t="s">
        <v>42</v>
      </c>
      <c r="AL24" s="89" t="s">
        <v>68</v>
      </c>
      <c r="AM24" s="89" t="s">
        <v>74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89" t="s">
        <v>42</v>
      </c>
      <c r="BD24" s="89" t="s">
        <v>398</v>
      </c>
      <c r="BE24" s="89" t="s">
        <v>64</v>
      </c>
      <c r="BF24" s="89" t="s">
        <v>42</v>
      </c>
      <c r="BG24" s="89" t="s">
        <v>66</v>
      </c>
      <c r="BH24" s="89" t="s">
        <v>72</v>
      </c>
      <c r="BI24" s="1"/>
      <c r="BJ24" s="1"/>
      <c r="BK24" s="1"/>
      <c r="BL24" s="1"/>
      <c r="BM24" s="1"/>
      <c r="BN24" s="1"/>
      <c r="BO24" s="89" t="s">
        <v>42</v>
      </c>
      <c r="BP24" s="89" t="s">
        <v>65</v>
      </c>
      <c r="BQ24" s="89" t="s">
        <v>67</v>
      </c>
      <c r="BR24" s="1"/>
      <c r="BS24" s="1"/>
      <c r="BT24" s="1"/>
      <c r="BU24" s="89" t="s">
        <v>42</v>
      </c>
      <c r="BV24" s="89" t="s">
        <v>65</v>
      </c>
      <c r="BW24" s="89" t="s">
        <v>76</v>
      </c>
      <c r="BX24" s="89" t="s">
        <v>42</v>
      </c>
      <c r="BY24" s="89" t="s">
        <v>66</v>
      </c>
      <c r="BZ24" s="89" t="s">
        <v>87</v>
      </c>
      <c r="CA24" s="89" t="s">
        <v>42</v>
      </c>
      <c r="CB24" s="89" t="s">
        <v>81</v>
      </c>
      <c r="CC24" s="89" t="s">
        <v>72</v>
      </c>
    </row>
    <row r="25" spans="1:81" s="3" customFormat="1" ht="12.75">
      <c r="A25" s="90">
        <v>22</v>
      </c>
      <c r="B25" s="90" t="s">
        <v>563</v>
      </c>
      <c r="C25" s="90" t="s">
        <v>685</v>
      </c>
      <c r="D25" s="89" t="s">
        <v>582</v>
      </c>
      <c r="E25" s="1" t="s">
        <v>136</v>
      </c>
      <c r="F25" s="64">
        <f t="shared" si="3"/>
        <v>26</v>
      </c>
      <c r="G25" s="2"/>
      <c r="H25" s="33">
        <f>K25</f>
        <v>26</v>
      </c>
      <c r="I25" s="5"/>
      <c r="J25" s="35">
        <f t="shared" si="0"/>
        <v>11</v>
      </c>
      <c r="K25" s="26">
        <f t="shared" si="1"/>
        <v>26</v>
      </c>
      <c r="L25" s="26"/>
      <c r="M25" s="66"/>
      <c r="N25" s="66"/>
      <c r="O25" s="65" t="str">
        <f t="shared" si="2"/>
        <v> </v>
      </c>
      <c r="P25" s="89" t="s">
        <v>42</v>
      </c>
      <c r="Q25" s="89" t="s">
        <v>392</v>
      </c>
      <c r="R25" s="89" t="s">
        <v>53</v>
      </c>
      <c r="S25" s="89" t="s">
        <v>42</v>
      </c>
      <c r="T25" s="89" t="s">
        <v>398</v>
      </c>
      <c r="U25" s="89" t="s">
        <v>70</v>
      </c>
      <c r="V25" s="1"/>
      <c r="W25" s="1"/>
      <c r="X25" s="1"/>
      <c r="Y25" s="89" t="s">
        <v>42</v>
      </c>
      <c r="Z25" s="89" t="s">
        <v>395</v>
      </c>
      <c r="AA25" s="89" t="s">
        <v>67</v>
      </c>
      <c r="AB25" s="1"/>
      <c r="AC25" s="1"/>
      <c r="AD25" s="1"/>
      <c r="AE25" s="89" t="s">
        <v>42</v>
      </c>
      <c r="AF25" s="89" t="s">
        <v>91</v>
      </c>
      <c r="AG25" s="122" t="s">
        <v>42</v>
      </c>
      <c r="AH25" s="89" t="s">
        <v>42</v>
      </c>
      <c r="AI25" s="89" t="s">
        <v>596</v>
      </c>
      <c r="AJ25" s="89" t="s">
        <v>53</v>
      </c>
      <c r="AK25" s="89" t="s">
        <v>42</v>
      </c>
      <c r="AL25" s="89" t="s">
        <v>91</v>
      </c>
      <c r="AM25" s="89" t="s">
        <v>53</v>
      </c>
      <c r="AN25" s="1"/>
      <c r="AO25" s="1"/>
      <c r="AP25" s="1"/>
      <c r="AQ25" s="89" t="s">
        <v>42</v>
      </c>
      <c r="AR25" s="89" t="s">
        <v>91</v>
      </c>
      <c r="AS25" s="89" t="s">
        <v>70</v>
      </c>
      <c r="AT25" s="89" t="s">
        <v>42</v>
      </c>
      <c r="AU25" s="89" t="s">
        <v>73</v>
      </c>
      <c r="AV25" s="89" t="s">
        <v>53</v>
      </c>
      <c r="AW25" s="1"/>
      <c r="AX25" s="1"/>
      <c r="AY25" s="1"/>
      <c r="AZ25" s="89" t="s">
        <v>42</v>
      </c>
      <c r="BA25" s="89" t="s">
        <v>283</v>
      </c>
      <c r="BB25" s="89" t="s">
        <v>53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89" t="s">
        <v>42</v>
      </c>
      <c r="BV25" s="89" t="s">
        <v>73</v>
      </c>
      <c r="BW25" s="89" t="s">
        <v>53</v>
      </c>
      <c r="BX25" s="1"/>
      <c r="BY25" s="1"/>
      <c r="BZ25" s="1"/>
      <c r="CA25" s="89" t="s">
        <v>42</v>
      </c>
      <c r="CB25" s="89" t="s">
        <v>113</v>
      </c>
      <c r="CC25" s="89" t="s">
        <v>42</v>
      </c>
    </row>
    <row r="26" spans="1:81" s="3" customFormat="1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</row>
    <row r="27" spans="1:81" s="3" customFormat="1" ht="12.75">
      <c r="A27" s="90">
        <v>23</v>
      </c>
      <c r="B27" s="90" t="s">
        <v>563</v>
      </c>
      <c r="C27" s="90" t="s">
        <v>581</v>
      </c>
      <c r="D27" s="89" t="s">
        <v>582</v>
      </c>
      <c r="E27" s="90" t="s">
        <v>63</v>
      </c>
      <c r="F27" s="64">
        <f>K27+L27+M27+N27</f>
        <v>428</v>
      </c>
      <c r="G27" s="2"/>
      <c r="H27" s="33"/>
      <c r="I27" s="5"/>
      <c r="J27" s="35">
        <f aca="true" t="shared" si="4" ref="J27:J58">P27+S27+V27+Y27+AB27+AE27+AH27+AK27+AN27+AQ27+AT27+AW27+AZ27+BC27+BF27+BI27+BL27+BO27+BR27+BU27+BX27+CA27</f>
        <v>15</v>
      </c>
      <c r="K27" s="26">
        <f aca="true" t="shared" si="5" ref="K27:K58">R27+U27+X27+AA27+AD27+AG27+AJ27+AM27+AP27+AS27+AV27+AY27+BB27+BE27+BH27+BK27+BN27+BQ27+BT27+BW27+BZ27+CC27</f>
        <v>428</v>
      </c>
      <c r="L27" s="26"/>
      <c r="M27" s="66"/>
      <c r="N27" s="66"/>
      <c r="O27" s="65" t="str">
        <f aca="true" t="shared" si="6" ref="O27:O58">IF(COUNTIF(assolute,C27)&gt;1,"x"," ")</f>
        <v> </v>
      </c>
      <c r="P27" s="89" t="s">
        <v>42</v>
      </c>
      <c r="Q27" s="89" t="s">
        <v>109</v>
      </c>
      <c r="R27" s="89" t="s">
        <v>81</v>
      </c>
      <c r="S27" s="89" t="s">
        <v>42</v>
      </c>
      <c r="T27" s="89" t="s">
        <v>86</v>
      </c>
      <c r="U27" s="89" t="s">
        <v>291</v>
      </c>
      <c r="V27" s="89" t="s">
        <v>42</v>
      </c>
      <c r="W27" s="89" t="s">
        <v>86</v>
      </c>
      <c r="X27" s="89" t="s">
        <v>83</v>
      </c>
      <c r="Y27" s="1"/>
      <c r="Z27" s="1"/>
      <c r="AA27" s="1"/>
      <c r="AB27" s="89" t="s">
        <v>42</v>
      </c>
      <c r="AC27" s="89" t="s">
        <v>110</v>
      </c>
      <c r="AD27" s="89">
        <v>40</v>
      </c>
      <c r="AE27" s="1"/>
      <c r="AF27" s="1"/>
      <c r="AG27" s="125"/>
      <c r="AH27" s="89" t="s">
        <v>42</v>
      </c>
      <c r="AI27" s="89" t="s">
        <v>99</v>
      </c>
      <c r="AJ27" s="89" t="s">
        <v>414</v>
      </c>
      <c r="AK27" s="89" t="s">
        <v>42</v>
      </c>
      <c r="AL27" s="89" t="s">
        <v>82</v>
      </c>
      <c r="AM27" s="89" t="s">
        <v>75</v>
      </c>
      <c r="AN27" s="89" t="s">
        <v>42</v>
      </c>
      <c r="AO27" s="89" t="s">
        <v>76</v>
      </c>
      <c r="AP27" s="89" t="s">
        <v>65</v>
      </c>
      <c r="AQ27" s="89" t="s">
        <v>42</v>
      </c>
      <c r="AR27" s="89" t="s">
        <v>86</v>
      </c>
      <c r="AS27" s="89" t="s">
        <v>105</v>
      </c>
      <c r="AT27" s="1"/>
      <c r="AU27" s="1"/>
      <c r="AV27" s="1"/>
      <c r="AW27" s="1"/>
      <c r="AX27" s="1"/>
      <c r="AY27" s="1"/>
      <c r="AZ27" s="89" t="s">
        <v>42</v>
      </c>
      <c r="BA27" s="89" t="s">
        <v>103</v>
      </c>
      <c r="BB27" s="89" t="s">
        <v>66</v>
      </c>
      <c r="BC27" s="89" t="s">
        <v>42</v>
      </c>
      <c r="BD27" s="89" t="s">
        <v>101</v>
      </c>
      <c r="BE27" s="89" t="s">
        <v>283</v>
      </c>
      <c r="BF27" s="89" t="s">
        <v>42</v>
      </c>
      <c r="BG27" s="89" t="s">
        <v>103</v>
      </c>
      <c r="BH27" s="89" t="s">
        <v>102</v>
      </c>
      <c r="BI27" s="89" t="s">
        <v>42</v>
      </c>
      <c r="BJ27" s="89" t="s">
        <v>103</v>
      </c>
      <c r="BK27" s="89" t="s">
        <v>75</v>
      </c>
      <c r="BL27" s="1"/>
      <c r="BM27" s="1"/>
      <c r="BN27" s="125"/>
      <c r="BO27" s="89" t="s">
        <v>42</v>
      </c>
      <c r="BP27" s="89" t="s">
        <v>87</v>
      </c>
      <c r="BQ27" s="89" t="s">
        <v>83</v>
      </c>
      <c r="BR27" s="1"/>
      <c r="BS27" s="1"/>
      <c r="BT27" s="1"/>
      <c r="BU27" s="1"/>
      <c r="BV27" s="1"/>
      <c r="BW27" s="1"/>
      <c r="BX27" s="89" t="s">
        <v>42</v>
      </c>
      <c r="BY27" s="89" t="s">
        <v>110</v>
      </c>
      <c r="BZ27" s="89" t="s">
        <v>75</v>
      </c>
      <c r="CA27" s="89" t="s">
        <v>42</v>
      </c>
      <c r="CB27" s="89" t="s">
        <v>100</v>
      </c>
      <c r="CC27" s="89" t="s">
        <v>109</v>
      </c>
    </row>
    <row r="28" spans="1:81" s="3" customFormat="1" ht="12.75">
      <c r="A28" s="90">
        <v>24</v>
      </c>
      <c r="B28" s="90" t="s">
        <v>563</v>
      </c>
      <c r="C28" s="90" t="s">
        <v>583</v>
      </c>
      <c r="D28" s="89" t="s">
        <v>565</v>
      </c>
      <c r="E28" s="90" t="s">
        <v>215</v>
      </c>
      <c r="F28" s="64">
        <f>K28+L28+M28+N28</f>
        <v>401</v>
      </c>
      <c r="G28" s="2"/>
      <c r="H28" s="33"/>
      <c r="I28" s="5"/>
      <c r="J28" s="35">
        <f t="shared" si="4"/>
        <v>11</v>
      </c>
      <c r="K28" s="26">
        <f t="shared" si="5"/>
        <v>391</v>
      </c>
      <c r="L28" s="26"/>
      <c r="M28" s="66">
        <v>10</v>
      </c>
      <c r="N28" s="66"/>
      <c r="O28" s="65" t="str">
        <f t="shared" si="6"/>
        <v> </v>
      </c>
      <c r="P28" s="89" t="s">
        <v>42</v>
      </c>
      <c r="Q28" s="89" t="s">
        <v>82</v>
      </c>
      <c r="R28" s="89" t="s">
        <v>312</v>
      </c>
      <c r="S28" s="89" t="s">
        <v>42</v>
      </c>
      <c r="T28" s="89" t="s">
        <v>76</v>
      </c>
      <c r="U28" s="89" t="s">
        <v>272</v>
      </c>
      <c r="V28" s="1"/>
      <c r="W28" s="1"/>
      <c r="X28" s="1"/>
      <c r="Y28" s="89" t="s">
        <v>42</v>
      </c>
      <c r="Z28" s="89" t="s">
        <v>87</v>
      </c>
      <c r="AA28" s="89" t="s">
        <v>398</v>
      </c>
      <c r="AB28" s="89" t="s">
        <v>42</v>
      </c>
      <c r="AC28" s="89" t="s">
        <v>82</v>
      </c>
      <c r="AD28" s="89">
        <v>46</v>
      </c>
      <c r="AE28" s="1"/>
      <c r="AF28" s="1"/>
      <c r="AG28" s="125"/>
      <c r="AH28" s="89" t="s">
        <v>42</v>
      </c>
      <c r="AI28" s="89" t="s">
        <v>86</v>
      </c>
      <c r="AJ28" s="89" t="s">
        <v>390</v>
      </c>
      <c r="AK28" s="1"/>
      <c r="AL28" s="1"/>
      <c r="AM28" s="1"/>
      <c r="AN28" s="89" t="s">
        <v>42</v>
      </c>
      <c r="AO28" s="89" t="s">
        <v>67</v>
      </c>
      <c r="AP28" s="89" t="s">
        <v>91</v>
      </c>
      <c r="AQ28" s="1"/>
      <c r="AR28" s="1"/>
      <c r="AS28" s="1"/>
      <c r="AT28" s="89" t="s">
        <v>42</v>
      </c>
      <c r="AU28" s="89" t="s">
        <v>82</v>
      </c>
      <c r="AV28" s="89" t="s">
        <v>69</v>
      </c>
      <c r="AW28" s="1"/>
      <c r="AX28" s="1"/>
      <c r="AY28" s="1"/>
      <c r="AZ28" s="89" t="s">
        <v>42</v>
      </c>
      <c r="BA28" s="89" t="s">
        <v>76</v>
      </c>
      <c r="BB28" s="89" t="s">
        <v>81</v>
      </c>
      <c r="BC28" s="1"/>
      <c r="BD28" s="1"/>
      <c r="BE28" s="1"/>
      <c r="BF28" s="89" t="s">
        <v>42</v>
      </c>
      <c r="BG28" s="89" t="s">
        <v>74</v>
      </c>
      <c r="BH28" s="89" t="s">
        <v>65</v>
      </c>
      <c r="BI28" s="89" t="s">
        <v>42</v>
      </c>
      <c r="BJ28" s="89" t="s">
        <v>87</v>
      </c>
      <c r="BK28" s="89" t="s">
        <v>71</v>
      </c>
      <c r="BL28" s="1"/>
      <c r="BM28" s="1"/>
      <c r="BN28" s="125"/>
      <c r="BO28" s="89" t="s">
        <v>42</v>
      </c>
      <c r="BP28" s="89" t="s">
        <v>82</v>
      </c>
      <c r="BQ28" s="89" t="s">
        <v>75</v>
      </c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s="3" customFormat="1" ht="12.75">
      <c r="A29" s="90">
        <v>25</v>
      </c>
      <c r="B29" s="90" t="s">
        <v>563</v>
      </c>
      <c r="C29" s="90" t="s">
        <v>590</v>
      </c>
      <c r="D29" s="89" t="s">
        <v>565</v>
      </c>
      <c r="E29" s="90" t="s">
        <v>166</v>
      </c>
      <c r="F29" s="64">
        <f>K29+L29+M29+N29</f>
        <v>370</v>
      </c>
      <c r="G29" s="2"/>
      <c r="H29" s="33"/>
      <c r="I29" s="5"/>
      <c r="J29" s="35">
        <f t="shared" si="4"/>
        <v>9</v>
      </c>
      <c r="K29" s="26">
        <f t="shared" si="5"/>
        <v>370</v>
      </c>
      <c r="L29" s="26"/>
      <c r="M29" s="66"/>
      <c r="N29" s="66"/>
      <c r="O29" s="65" t="str">
        <f t="shared" si="6"/>
        <v> </v>
      </c>
      <c r="P29" s="1"/>
      <c r="Q29" s="1"/>
      <c r="R29" s="1"/>
      <c r="S29" s="89" t="s">
        <v>42</v>
      </c>
      <c r="T29" s="89" t="s">
        <v>64</v>
      </c>
      <c r="U29" s="89" t="s">
        <v>402</v>
      </c>
      <c r="V29" s="1"/>
      <c r="W29" s="1"/>
      <c r="X29" s="1"/>
      <c r="Y29" s="89" t="s">
        <v>42</v>
      </c>
      <c r="Z29" s="89" t="s">
        <v>64</v>
      </c>
      <c r="AA29" s="89" t="s">
        <v>401</v>
      </c>
      <c r="AB29" s="89" t="s">
        <v>42</v>
      </c>
      <c r="AC29" s="89" t="s">
        <v>64</v>
      </c>
      <c r="AD29" s="89">
        <v>49</v>
      </c>
      <c r="AE29" s="89" t="s">
        <v>42</v>
      </c>
      <c r="AF29" s="89" t="s">
        <v>53</v>
      </c>
      <c r="AG29" s="89" t="s">
        <v>66</v>
      </c>
      <c r="AH29" s="89" t="s">
        <v>42</v>
      </c>
      <c r="AI29" s="89" t="s">
        <v>72</v>
      </c>
      <c r="AJ29" s="89" t="s">
        <v>591</v>
      </c>
      <c r="AK29" s="1"/>
      <c r="AL29" s="1"/>
      <c r="AM29" s="1"/>
      <c r="AN29" s="1"/>
      <c r="AO29" s="1"/>
      <c r="AP29" s="1"/>
      <c r="AQ29" s="1"/>
      <c r="AR29" s="1"/>
      <c r="AS29" s="1"/>
      <c r="AT29" s="89" t="s">
        <v>42</v>
      </c>
      <c r="AU29" s="89" t="s">
        <v>72</v>
      </c>
      <c r="AV29" s="89" t="s">
        <v>118</v>
      </c>
      <c r="AW29" s="1"/>
      <c r="AX29" s="1"/>
      <c r="AY29" s="1"/>
      <c r="AZ29" s="1"/>
      <c r="BA29" s="1"/>
      <c r="BB29" s="1"/>
      <c r="BC29" s="89" t="s">
        <v>42</v>
      </c>
      <c r="BD29" s="89" t="s">
        <v>64</v>
      </c>
      <c r="BE29" s="89" t="s">
        <v>398</v>
      </c>
      <c r="BF29" s="1"/>
      <c r="BG29" s="1"/>
      <c r="BH29" s="1"/>
      <c r="BI29" s="89" t="s">
        <v>42</v>
      </c>
      <c r="BJ29" s="89" t="s">
        <v>64</v>
      </c>
      <c r="BK29" s="89" t="s">
        <v>81</v>
      </c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89" t="s">
        <v>42</v>
      </c>
      <c r="CB29" s="89" t="s">
        <v>64</v>
      </c>
      <c r="CC29" s="89" t="s">
        <v>66</v>
      </c>
    </row>
    <row r="30" spans="1:81" s="3" customFormat="1" ht="12.75">
      <c r="A30" s="90">
        <v>26</v>
      </c>
      <c r="B30" s="90" t="s">
        <v>563</v>
      </c>
      <c r="C30" s="90" t="s">
        <v>592</v>
      </c>
      <c r="D30" s="89" t="s">
        <v>571</v>
      </c>
      <c r="E30" s="90" t="s">
        <v>262</v>
      </c>
      <c r="F30" s="64">
        <f>K30+L30+M30+N30</f>
        <v>367</v>
      </c>
      <c r="G30" s="2"/>
      <c r="H30" s="33"/>
      <c r="I30" s="5"/>
      <c r="J30" s="35">
        <f t="shared" si="4"/>
        <v>12</v>
      </c>
      <c r="K30" s="26">
        <f t="shared" si="5"/>
        <v>367</v>
      </c>
      <c r="L30" s="26"/>
      <c r="M30" s="66"/>
      <c r="N30" s="66"/>
      <c r="O30" s="65" t="str">
        <f t="shared" si="6"/>
        <v> </v>
      </c>
      <c r="P30" s="89" t="s">
        <v>42</v>
      </c>
      <c r="Q30" s="89" t="s">
        <v>101</v>
      </c>
      <c r="R30" s="89" t="s">
        <v>276</v>
      </c>
      <c r="S30" s="1"/>
      <c r="T30" s="1"/>
      <c r="U30" s="1"/>
      <c r="V30" s="89" t="s">
        <v>42</v>
      </c>
      <c r="W30" s="89" t="s">
        <v>87</v>
      </c>
      <c r="X30" s="89" t="s">
        <v>65</v>
      </c>
      <c r="Y30" s="89" t="s">
        <v>42</v>
      </c>
      <c r="Z30" s="89" t="s">
        <v>109</v>
      </c>
      <c r="AA30" s="89" t="s">
        <v>276</v>
      </c>
      <c r="AB30" s="89" t="s">
        <v>42</v>
      </c>
      <c r="AC30" s="89" t="s">
        <v>103</v>
      </c>
      <c r="AD30" s="89">
        <v>41</v>
      </c>
      <c r="AE30" s="1"/>
      <c r="AF30" s="1"/>
      <c r="AG30" s="125"/>
      <c r="AH30" s="1"/>
      <c r="AI30" s="1"/>
      <c r="AJ30" s="1"/>
      <c r="AK30" s="1"/>
      <c r="AL30" s="1"/>
      <c r="AM30" s="1"/>
      <c r="AN30" s="1"/>
      <c r="AO30" s="1"/>
      <c r="AP30" s="1"/>
      <c r="AQ30" s="89" t="s">
        <v>42</v>
      </c>
      <c r="AR30" s="89" t="s">
        <v>82</v>
      </c>
      <c r="AS30" s="89" t="s">
        <v>75</v>
      </c>
      <c r="AT30" s="89" t="s">
        <v>42</v>
      </c>
      <c r="AU30" s="89" t="s">
        <v>87</v>
      </c>
      <c r="AV30" s="89" t="s">
        <v>65</v>
      </c>
      <c r="AW30" s="1"/>
      <c r="AX30" s="1"/>
      <c r="AY30" s="1"/>
      <c r="AZ30" s="89" t="s">
        <v>42</v>
      </c>
      <c r="BA30" s="89" t="s">
        <v>86</v>
      </c>
      <c r="BB30" s="89" t="s">
        <v>91</v>
      </c>
      <c r="BC30" s="89" t="s">
        <v>42</v>
      </c>
      <c r="BD30" s="89" t="s">
        <v>108</v>
      </c>
      <c r="BE30" s="89" t="s">
        <v>208</v>
      </c>
      <c r="BF30" s="1"/>
      <c r="BG30" s="1"/>
      <c r="BH30" s="1"/>
      <c r="BI30" s="89" t="s">
        <v>42</v>
      </c>
      <c r="BJ30" s="89" t="s">
        <v>76</v>
      </c>
      <c r="BK30" s="89" t="s">
        <v>69</v>
      </c>
      <c r="BL30" s="1"/>
      <c r="BM30" s="1"/>
      <c r="BN30" s="125"/>
      <c r="BO30" s="89" t="s">
        <v>42</v>
      </c>
      <c r="BP30" s="89" t="s">
        <v>67</v>
      </c>
      <c r="BQ30" s="89" t="s">
        <v>65</v>
      </c>
      <c r="BR30" s="1"/>
      <c r="BS30" s="1"/>
      <c r="BT30" s="1"/>
      <c r="BU30" s="89" t="s">
        <v>42</v>
      </c>
      <c r="BV30" s="89" t="s">
        <v>74</v>
      </c>
      <c r="BW30" s="89" t="s">
        <v>66</v>
      </c>
      <c r="BX30" s="1"/>
      <c r="BY30" s="1"/>
      <c r="BZ30" s="1"/>
      <c r="CA30" s="89" t="s">
        <v>42</v>
      </c>
      <c r="CB30" s="89" t="s">
        <v>87</v>
      </c>
      <c r="CC30" s="89" t="s">
        <v>65</v>
      </c>
    </row>
    <row r="31" spans="1:81" s="3" customFormat="1" ht="12.75">
      <c r="A31" s="90">
        <v>27</v>
      </c>
      <c r="B31" s="90" t="s">
        <v>563</v>
      </c>
      <c r="C31" s="90" t="s">
        <v>589</v>
      </c>
      <c r="D31" s="89" t="s">
        <v>571</v>
      </c>
      <c r="E31" s="90" t="s">
        <v>234</v>
      </c>
      <c r="F31" s="64">
        <f>H31+L31+M31+N31</f>
        <v>354</v>
      </c>
      <c r="G31" s="2"/>
      <c r="H31" s="33">
        <f>K31-BH31</f>
        <v>354</v>
      </c>
      <c r="I31" s="5">
        <v>16</v>
      </c>
      <c r="J31" s="35">
        <f t="shared" si="4"/>
        <v>17</v>
      </c>
      <c r="K31" s="26">
        <f t="shared" si="5"/>
        <v>362</v>
      </c>
      <c r="L31" s="26"/>
      <c r="M31" s="66"/>
      <c r="N31" s="66"/>
      <c r="O31" s="65" t="str">
        <f t="shared" si="6"/>
        <v> </v>
      </c>
      <c r="P31" s="89" t="s">
        <v>42</v>
      </c>
      <c r="Q31" s="89" t="s">
        <v>100</v>
      </c>
      <c r="R31" s="89" t="s">
        <v>118</v>
      </c>
      <c r="S31" s="89" t="s">
        <v>42</v>
      </c>
      <c r="T31" s="89" t="s">
        <v>108</v>
      </c>
      <c r="U31" s="89" t="s">
        <v>73</v>
      </c>
      <c r="V31" s="89" t="s">
        <v>42</v>
      </c>
      <c r="W31" s="89" t="s">
        <v>108</v>
      </c>
      <c r="X31" s="89" t="s">
        <v>102</v>
      </c>
      <c r="Y31" s="89" t="s">
        <v>42</v>
      </c>
      <c r="Z31" s="89" t="s">
        <v>110</v>
      </c>
      <c r="AA31" s="89" t="s">
        <v>312</v>
      </c>
      <c r="AB31" s="1"/>
      <c r="AC31" s="1"/>
      <c r="AD31" s="1"/>
      <c r="AE31" s="1"/>
      <c r="AF31" s="1"/>
      <c r="AG31" s="125"/>
      <c r="AH31" s="89" t="s">
        <v>42</v>
      </c>
      <c r="AI31" s="89" t="s">
        <v>92</v>
      </c>
      <c r="AJ31" s="89" t="s">
        <v>118</v>
      </c>
      <c r="AK31" s="89" t="s">
        <v>42</v>
      </c>
      <c r="AL31" s="89" t="s">
        <v>108</v>
      </c>
      <c r="AM31" s="89" t="s">
        <v>109</v>
      </c>
      <c r="AN31" s="89" t="s">
        <v>42</v>
      </c>
      <c r="AO31" s="89" t="s">
        <v>110</v>
      </c>
      <c r="AP31" s="89" t="s">
        <v>77</v>
      </c>
      <c r="AQ31" s="89" t="s">
        <v>42</v>
      </c>
      <c r="AR31" s="89" t="s">
        <v>100</v>
      </c>
      <c r="AS31" s="89" t="s">
        <v>108</v>
      </c>
      <c r="AT31" s="1"/>
      <c r="AU31" s="1"/>
      <c r="AV31" s="1"/>
      <c r="AW31" s="89" t="s">
        <v>42</v>
      </c>
      <c r="AX31" s="89" t="s">
        <v>86</v>
      </c>
      <c r="AY31" s="89" t="s">
        <v>104</v>
      </c>
      <c r="AZ31" s="89" t="s">
        <v>42</v>
      </c>
      <c r="BA31" s="89" t="s">
        <v>65</v>
      </c>
      <c r="BB31" s="89" t="s">
        <v>99</v>
      </c>
      <c r="BC31" s="89" t="s">
        <v>42</v>
      </c>
      <c r="BD31" s="89" t="s">
        <v>65</v>
      </c>
      <c r="BE31" s="89" t="s">
        <v>68</v>
      </c>
      <c r="BF31" s="89" t="s">
        <v>42</v>
      </c>
      <c r="BG31" s="89" t="s">
        <v>68</v>
      </c>
      <c r="BH31" s="120" t="s">
        <v>82</v>
      </c>
      <c r="BI31" s="89" t="s">
        <v>42</v>
      </c>
      <c r="BJ31" s="89" t="s">
        <v>105</v>
      </c>
      <c r="BK31" s="89" t="s">
        <v>99</v>
      </c>
      <c r="BL31" s="1"/>
      <c r="BM31" s="1"/>
      <c r="BN31" s="125"/>
      <c r="BO31" s="89" t="s">
        <v>42</v>
      </c>
      <c r="BP31" s="89" t="s">
        <v>108</v>
      </c>
      <c r="BQ31" s="89" t="s">
        <v>109</v>
      </c>
      <c r="BR31" s="89" t="s">
        <v>42</v>
      </c>
      <c r="BS31" s="89" t="s">
        <v>109</v>
      </c>
      <c r="BT31" s="89" t="s">
        <v>110</v>
      </c>
      <c r="BU31" s="1"/>
      <c r="BV31" s="1"/>
      <c r="BW31" s="1"/>
      <c r="BX31" s="89" t="s">
        <v>42</v>
      </c>
      <c r="BY31" s="89" t="s">
        <v>109</v>
      </c>
      <c r="BZ31" s="89" t="s">
        <v>105</v>
      </c>
      <c r="CA31" s="89" t="s">
        <v>42</v>
      </c>
      <c r="CB31" s="89" t="s">
        <v>102</v>
      </c>
      <c r="CC31" s="89" t="s">
        <v>108</v>
      </c>
    </row>
    <row r="32" spans="1:81" s="3" customFormat="1" ht="12.75">
      <c r="A32" s="90">
        <v>28</v>
      </c>
      <c r="B32" s="90" t="s">
        <v>563</v>
      </c>
      <c r="C32" s="90" t="s">
        <v>595</v>
      </c>
      <c r="D32" s="89" t="s">
        <v>586</v>
      </c>
      <c r="E32" s="90" t="s">
        <v>163</v>
      </c>
      <c r="F32" s="64">
        <f aca="true" t="shared" si="7" ref="F32:F63">K32+L32+M32+N32</f>
        <v>292</v>
      </c>
      <c r="G32" s="2"/>
      <c r="H32" s="33"/>
      <c r="I32" s="5"/>
      <c r="J32" s="35">
        <f t="shared" si="4"/>
        <v>5</v>
      </c>
      <c r="K32" s="26">
        <f t="shared" si="5"/>
        <v>242</v>
      </c>
      <c r="L32" s="26"/>
      <c r="M32" s="66">
        <v>50</v>
      </c>
      <c r="N32" s="66"/>
      <c r="O32" s="65" t="str">
        <f t="shared" si="6"/>
        <v> </v>
      </c>
      <c r="P32" s="1"/>
      <c r="Q32" s="1"/>
      <c r="R32" s="1"/>
      <c r="S32" s="89" t="s">
        <v>42</v>
      </c>
      <c r="T32" s="89" t="s">
        <v>53</v>
      </c>
      <c r="U32" s="89" t="s">
        <v>392</v>
      </c>
      <c r="V32" s="1"/>
      <c r="W32" s="1"/>
      <c r="X32" s="1"/>
      <c r="Y32" s="89" t="s">
        <v>42</v>
      </c>
      <c r="Z32" s="89" t="s">
        <v>53</v>
      </c>
      <c r="AA32" s="89" t="s">
        <v>391</v>
      </c>
      <c r="AB32" s="89" t="s">
        <v>42</v>
      </c>
      <c r="AC32" s="89" t="s">
        <v>70</v>
      </c>
      <c r="AD32" s="89">
        <v>50</v>
      </c>
      <c r="AE32" s="1"/>
      <c r="AF32" s="1"/>
      <c r="AG32" s="1"/>
      <c r="AH32" s="89" t="s">
        <v>42</v>
      </c>
      <c r="AI32" s="89" t="s">
        <v>53</v>
      </c>
      <c r="AJ32" s="89" t="s">
        <v>596</v>
      </c>
      <c r="AK32" s="89" t="s">
        <v>42</v>
      </c>
      <c r="AL32" s="89" t="s">
        <v>53</v>
      </c>
      <c r="AM32" s="89" t="s">
        <v>91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s="3" customFormat="1" ht="12.75">
      <c r="A33" s="90">
        <v>29</v>
      </c>
      <c r="B33" s="90" t="s">
        <v>563</v>
      </c>
      <c r="C33" s="90" t="s">
        <v>599</v>
      </c>
      <c r="D33" s="89" t="s">
        <v>586</v>
      </c>
      <c r="E33" s="90" t="s">
        <v>153</v>
      </c>
      <c r="F33" s="64">
        <f t="shared" si="7"/>
        <v>259</v>
      </c>
      <c r="G33" s="2"/>
      <c r="H33" s="33"/>
      <c r="I33" s="5"/>
      <c r="J33" s="35">
        <f t="shared" si="4"/>
        <v>7</v>
      </c>
      <c r="K33" s="26">
        <f t="shared" si="5"/>
        <v>234</v>
      </c>
      <c r="L33" s="26"/>
      <c r="M33" s="66"/>
      <c r="N33" s="66">
        <v>25</v>
      </c>
      <c r="O33" s="65" t="str">
        <f t="shared" si="6"/>
        <v> 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89" t="s">
        <v>42</v>
      </c>
      <c r="AF33" s="89" t="s">
        <v>87</v>
      </c>
      <c r="AG33" s="89" t="s">
        <v>77</v>
      </c>
      <c r="AH33" s="89" t="s">
        <v>42</v>
      </c>
      <c r="AI33" s="89" t="s">
        <v>82</v>
      </c>
      <c r="AJ33" s="89" t="s">
        <v>600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89" t="s">
        <v>42</v>
      </c>
      <c r="AX33" s="89" t="s">
        <v>74</v>
      </c>
      <c r="AY33" s="89" t="s">
        <v>75</v>
      </c>
      <c r="AZ33" s="89" t="s">
        <v>42</v>
      </c>
      <c r="BA33" s="89" t="s">
        <v>74</v>
      </c>
      <c r="BB33" s="89" t="s">
        <v>113</v>
      </c>
      <c r="BC33" s="89" t="s">
        <v>42</v>
      </c>
      <c r="BD33" s="89" t="s">
        <v>82</v>
      </c>
      <c r="BE33" s="89" t="s">
        <v>269</v>
      </c>
      <c r="BF33" s="1"/>
      <c r="BG33" s="1"/>
      <c r="BH33" s="1"/>
      <c r="BI33" s="89" t="s">
        <v>42</v>
      </c>
      <c r="BJ33" s="89" t="s">
        <v>74</v>
      </c>
      <c r="BK33" s="89" t="s">
        <v>91</v>
      </c>
      <c r="BL33" s="1"/>
      <c r="BM33" s="1"/>
      <c r="BN33" s="1"/>
      <c r="BO33" s="1"/>
      <c r="BP33" s="1"/>
      <c r="BQ33" s="1"/>
      <c r="BR33" s="89" t="s">
        <v>42</v>
      </c>
      <c r="BS33" s="89" t="s">
        <v>74</v>
      </c>
      <c r="BT33" s="89" t="s">
        <v>75</v>
      </c>
      <c r="BU33" s="1"/>
      <c r="BV33" s="1"/>
      <c r="BW33" s="1"/>
      <c r="BX33" s="1"/>
      <c r="BY33" s="1"/>
      <c r="BZ33" s="1"/>
      <c r="CA33" s="1"/>
      <c r="CB33" s="1"/>
      <c r="CC33" s="1"/>
    </row>
    <row r="34" spans="1:81" s="3" customFormat="1" ht="12.75">
      <c r="A34" s="90">
        <v>30</v>
      </c>
      <c r="B34" s="90" t="s">
        <v>563</v>
      </c>
      <c r="C34" s="90" t="s">
        <v>603</v>
      </c>
      <c r="D34" s="89" t="s">
        <v>586</v>
      </c>
      <c r="E34" s="90" t="s">
        <v>163</v>
      </c>
      <c r="F34" s="64">
        <f t="shared" si="7"/>
        <v>223</v>
      </c>
      <c r="G34" s="2"/>
      <c r="H34" s="33"/>
      <c r="I34" s="5"/>
      <c r="J34" s="35">
        <f t="shared" si="4"/>
        <v>5</v>
      </c>
      <c r="K34" s="26">
        <f t="shared" si="5"/>
        <v>223</v>
      </c>
      <c r="L34" s="26"/>
      <c r="M34" s="66"/>
      <c r="N34" s="66"/>
      <c r="O34" s="65" t="str">
        <f t="shared" si="6"/>
        <v> </v>
      </c>
      <c r="P34" s="89" t="s">
        <v>42</v>
      </c>
      <c r="Q34" s="89" t="s">
        <v>70</v>
      </c>
      <c r="R34" s="89" t="s">
        <v>398</v>
      </c>
      <c r="S34" s="89" t="s">
        <v>42</v>
      </c>
      <c r="T34" s="89" t="s">
        <v>70</v>
      </c>
      <c r="U34" s="89" t="s">
        <v>398</v>
      </c>
      <c r="V34" s="89" t="s">
        <v>42</v>
      </c>
      <c r="W34" s="89" t="s">
        <v>70</v>
      </c>
      <c r="X34" s="89" t="s">
        <v>81</v>
      </c>
      <c r="Y34" s="89" t="s">
        <v>42</v>
      </c>
      <c r="Z34" s="89" t="s">
        <v>72</v>
      </c>
      <c r="AA34" s="89" t="s">
        <v>423</v>
      </c>
      <c r="AB34" s="89" t="s">
        <v>42</v>
      </c>
      <c r="AC34" s="89" t="s">
        <v>67</v>
      </c>
      <c r="AD34" s="89">
        <v>48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s="3" customFormat="1" ht="12.75">
      <c r="A35" s="90">
        <v>31</v>
      </c>
      <c r="B35" s="90" t="s">
        <v>563</v>
      </c>
      <c r="C35" s="90" t="s">
        <v>606</v>
      </c>
      <c r="D35" s="89" t="s">
        <v>571</v>
      </c>
      <c r="E35" s="90" t="s">
        <v>90</v>
      </c>
      <c r="F35" s="64">
        <f t="shared" si="7"/>
        <v>188</v>
      </c>
      <c r="G35" s="2"/>
      <c r="H35" s="33"/>
      <c r="I35" s="5"/>
      <c r="J35" s="35">
        <f t="shared" si="4"/>
        <v>12</v>
      </c>
      <c r="K35" s="26">
        <f t="shared" si="5"/>
        <v>188</v>
      </c>
      <c r="L35" s="26"/>
      <c r="M35" s="66"/>
      <c r="N35" s="66"/>
      <c r="O35" s="65" t="str">
        <f t="shared" si="6"/>
        <v> </v>
      </c>
      <c r="P35" s="89" t="s">
        <v>42</v>
      </c>
      <c r="Q35" s="89" t="s">
        <v>71</v>
      </c>
      <c r="R35" s="89" t="s">
        <v>105</v>
      </c>
      <c r="S35" s="89" t="s">
        <v>42</v>
      </c>
      <c r="T35" s="89" t="s">
        <v>71</v>
      </c>
      <c r="U35" s="89" t="s">
        <v>105</v>
      </c>
      <c r="V35" s="89" t="s">
        <v>42</v>
      </c>
      <c r="W35" s="89" t="s">
        <v>65</v>
      </c>
      <c r="X35" s="89" t="s">
        <v>87</v>
      </c>
      <c r="Y35" s="89" t="s">
        <v>42</v>
      </c>
      <c r="Z35" s="89" t="s">
        <v>276</v>
      </c>
      <c r="AA35" s="89" t="s">
        <v>109</v>
      </c>
      <c r="AB35" s="89" t="s">
        <v>42</v>
      </c>
      <c r="AC35" s="89" t="s">
        <v>66</v>
      </c>
      <c r="AD35" s="89">
        <v>25</v>
      </c>
      <c r="AE35" s="1"/>
      <c r="AF35" s="1"/>
      <c r="AG35" s="125"/>
      <c r="AH35" s="89" t="s">
        <v>42</v>
      </c>
      <c r="AI35" s="89" t="s">
        <v>73</v>
      </c>
      <c r="AJ35" s="89" t="s">
        <v>91</v>
      </c>
      <c r="AK35" s="1"/>
      <c r="AL35" s="1"/>
      <c r="AM35" s="1"/>
      <c r="AN35" s="1"/>
      <c r="AO35" s="1"/>
      <c r="AP35" s="1"/>
      <c r="AQ35" s="89" t="s">
        <v>42</v>
      </c>
      <c r="AR35" s="89" t="s">
        <v>105</v>
      </c>
      <c r="AS35" s="89" t="s">
        <v>86</v>
      </c>
      <c r="AT35" s="89" t="s">
        <v>42</v>
      </c>
      <c r="AU35" s="89" t="s">
        <v>66</v>
      </c>
      <c r="AV35" s="89" t="s">
        <v>67</v>
      </c>
      <c r="AW35" s="1"/>
      <c r="AX35" s="1"/>
      <c r="AY35" s="1"/>
      <c r="AZ35" s="89" t="s">
        <v>42</v>
      </c>
      <c r="BA35" s="89" t="s">
        <v>91</v>
      </c>
      <c r="BB35" s="89" t="s">
        <v>86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25"/>
      <c r="BO35" s="89" t="s">
        <v>42</v>
      </c>
      <c r="BP35" s="89" t="s">
        <v>68</v>
      </c>
      <c r="BQ35" s="89" t="s">
        <v>74</v>
      </c>
      <c r="BR35" s="1"/>
      <c r="BS35" s="1"/>
      <c r="BT35" s="1"/>
      <c r="BU35" s="89" t="s">
        <v>42</v>
      </c>
      <c r="BV35" s="89" t="s">
        <v>104</v>
      </c>
      <c r="BW35" s="89" t="s">
        <v>109</v>
      </c>
      <c r="BX35" s="89" t="s">
        <v>42</v>
      </c>
      <c r="BY35" s="89" t="s">
        <v>69</v>
      </c>
      <c r="BZ35" s="89" t="s">
        <v>101</v>
      </c>
      <c r="CA35" s="1"/>
      <c r="CB35" s="1"/>
      <c r="CC35" s="1"/>
    </row>
    <row r="36" spans="1:81" s="3" customFormat="1" ht="12.75">
      <c r="A36" s="90">
        <v>32</v>
      </c>
      <c r="B36" s="90" t="s">
        <v>563</v>
      </c>
      <c r="C36" s="90" t="s">
        <v>607</v>
      </c>
      <c r="D36" s="89" t="s">
        <v>586</v>
      </c>
      <c r="E36" s="90" t="s">
        <v>90</v>
      </c>
      <c r="F36" s="64">
        <f t="shared" si="7"/>
        <v>188</v>
      </c>
      <c r="G36" s="2"/>
      <c r="H36" s="33"/>
      <c r="I36" s="5"/>
      <c r="J36" s="35">
        <f t="shared" si="4"/>
        <v>7</v>
      </c>
      <c r="K36" s="26">
        <f t="shared" si="5"/>
        <v>188</v>
      </c>
      <c r="L36" s="26"/>
      <c r="M36" s="66"/>
      <c r="N36" s="66"/>
      <c r="O36" s="65" t="str">
        <f t="shared" si="6"/>
        <v> </v>
      </c>
      <c r="P36" s="89" t="s">
        <v>42</v>
      </c>
      <c r="Q36" s="89" t="s">
        <v>83</v>
      </c>
      <c r="R36" s="89" t="s">
        <v>65</v>
      </c>
      <c r="S36" s="89" t="s">
        <v>42</v>
      </c>
      <c r="T36" s="89" t="s">
        <v>100</v>
      </c>
      <c r="U36" s="89" t="s">
        <v>118</v>
      </c>
      <c r="V36" s="1"/>
      <c r="W36" s="1"/>
      <c r="X36" s="1"/>
      <c r="Y36" s="89" t="s">
        <v>42</v>
      </c>
      <c r="Z36" s="89" t="s">
        <v>105</v>
      </c>
      <c r="AA36" s="89" t="s">
        <v>73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89" t="s">
        <v>42</v>
      </c>
      <c r="BA36" s="89" t="s">
        <v>100</v>
      </c>
      <c r="BB36" s="89" t="s">
        <v>75</v>
      </c>
      <c r="BC36" s="89" t="s">
        <v>42</v>
      </c>
      <c r="BD36" s="89" t="s">
        <v>100</v>
      </c>
      <c r="BE36" s="89" t="s">
        <v>92</v>
      </c>
      <c r="BF36" s="1"/>
      <c r="BG36" s="1"/>
      <c r="BH36" s="1"/>
      <c r="BI36" s="1"/>
      <c r="BJ36" s="1"/>
      <c r="BK36" s="1"/>
      <c r="BL36" s="1"/>
      <c r="BM36" s="1"/>
      <c r="BN36" s="1"/>
      <c r="BO36" s="89" t="s">
        <v>42</v>
      </c>
      <c r="BP36" s="89" t="s">
        <v>110</v>
      </c>
      <c r="BQ36" s="89" t="s">
        <v>100</v>
      </c>
      <c r="BR36" s="1"/>
      <c r="BS36" s="1"/>
      <c r="BT36" s="1"/>
      <c r="BU36" s="1"/>
      <c r="BV36" s="1"/>
      <c r="BW36" s="1"/>
      <c r="BX36" s="89" t="s">
        <v>42</v>
      </c>
      <c r="BY36" s="89" t="s">
        <v>99</v>
      </c>
      <c r="BZ36" s="89" t="s">
        <v>77</v>
      </c>
      <c r="CA36" s="1"/>
      <c r="CB36" s="1"/>
      <c r="CC36" s="1"/>
    </row>
    <row r="37" spans="1:81" s="3" customFormat="1" ht="12.75">
      <c r="A37" s="90">
        <v>33</v>
      </c>
      <c r="B37" s="90" t="s">
        <v>563</v>
      </c>
      <c r="C37" s="90" t="s">
        <v>610</v>
      </c>
      <c r="D37" s="89" t="s">
        <v>571</v>
      </c>
      <c r="E37" s="1" t="s">
        <v>136</v>
      </c>
      <c r="F37" s="64">
        <f t="shared" si="7"/>
        <v>181</v>
      </c>
      <c r="G37" s="2"/>
      <c r="H37" s="33"/>
      <c r="I37" s="5"/>
      <c r="J37" s="35">
        <f t="shared" si="4"/>
        <v>14</v>
      </c>
      <c r="K37" s="26">
        <f t="shared" si="5"/>
        <v>181</v>
      </c>
      <c r="L37" s="26"/>
      <c r="M37" s="66"/>
      <c r="N37" s="66"/>
      <c r="O37" s="65" t="str">
        <f t="shared" si="6"/>
        <v> </v>
      </c>
      <c r="P37" s="89" t="s">
        <v>42</v>
      </c>
      <c r="Q37" s="89" t="s">
        <v>113</v>
      </c>
      <c r="R37" s="89" t="s">
        <v>110</v>
      </c>
      <c r="S37" s="1"/>
      <c r="T37" s="1"/>
      <c r="U37" s="1"/>
      <c r="V37" s="89" t="s">
        <v>42</v>
      </c>
      <c r="W37" s="89" t="s">
        <v>77</v>
      </c>
      <c r="X37" s="89" t="s">
        <v>103</v>
      </c>
      <c r="Y37" s="89" t="s">
        <v>42</v>
      </c>
      <c r="Z37" s="89" t="s">
        <v>283</v>
      </c>
      <c r="AA37" s="89" t="s">
        <v>108</v>
      </c>
      <c r="AB37" s="89" t="s">
        <v>42</v>
      </c>
      <c r="AC37" s="89" t="s">
        <v>81</v>
      </c>
      <c r="AD37" s="89">
        <v>22</v>
      </c>
      <c r="AE37" s="1"/>
      <c r="AF37" s="1"/>
      <c r="AG37" s="125"/>
      <c r="AH37" s="89" t="s">
        <v>42</v>
      </c>
      <c r="AI37" s="89" t="s">
        <v>263</v>
      </c>
      <c r="AJ37" s="89" t="s">
        <v>77</v>
      </c>
      <c r="AK37" s="89" t="s">
        <v>42</v>
      </c>
      <c r="AL37" s="89" t="s">
        <v>83</v>
      </c>
      <c r="AM37" s="89" t="s">
        <v>87</v>
      </c>
      <c r="AN37" s="89" t="s">
        <v>42</v>
      </c>
      <c r="AO37" s="89" t="s">
        <v>68</v>
      </c>
      <c r="AP37" s="89" t="s">
        <v>101</v>
      </c>
      <c r="AQ37" s="89" t="s">
        <v>42</v>
      </c>
      <c r="AR37" s="89" t="s">
        <v>83</v>
      </c>
      <c r="AS37" s="89" t="s">
        <v>76</v>
      </c>
      <c r="AT37" s="89" t="s">
        <v>42</v>
      </c>
      <c r="AU37" s="89" t="s">
        <v>71</v>
      </c>
      <c r="AV37" s="89" t="s">
        <v>74</v>
      </c>
      <c r="AW37" s="1"/>
      <c r="AX37" s="1"/>
      <c r="AY37" s="1"/>
      <c r="AZ37" s="89" t="s">
        <v>42</v>
      </c>
      <c r="BA37" s="89" t="s">
        <v>81</v>
      </c>
      <c r="BB37" s="89" t="s">
        <v>76</v>
      </c>
      <c r="BC37" s="1"/>
      <c r="BD37" s="1"/>
      <c r="BE37" s="1"/>
      <c r="BF37" s="89" t="s">
        <v>42</v>
      </c>
      <c r="BG37" s="89" t="s">
        <v>77</v>
      </c>
      <c r="BH37" s="89" t="s">
        <v>101</v>
      </c>
      <c r="BI37" s="1"/>
      <c r="BJ37" s="1"/>
      <c r="BK37" s="1"/>
      <c r="BL37" s="1"/>
      <c r="BM37" s="1"/>
      <c r="BN37" s="125"/>
      <c r="BO37" s="1"/>
      <c r="BP37" s="1"/>
      <c r="BQ37" s="1"/>
      <c r="BR37" s="1"/>
      <c r="BS37" s="1"/>
      <c r="BT37" s="1"/>
      <c r="BU37" s="89" t="s">
        <v>42</v>
      </c>
      <c r="BV37" s="89" t="s">
        <v>83</v>
      </c>
      <c r="BW37" s="89" t="s">
        <v>103</v>
      </c>
      <c r="BX37" s="89" t="s">
        <v>42</v>
      </c>
      <c r="BY37" s="89" t="s">
        <v>83</v>
      </c>
      <c r="BZ37" s="89" t="s">
        <v>108</v>
      </c>
      <c r="CA37" s="89" t="s">
        <v>42</v>
      </c>
      <c r="CB37" s="89" t="s">
        <v>65</v>
      </c>
      <c r="CC37" s="89" t="s">
        <v>87</v>
      </c>
    </row>
    <row r="38" spans="1:81" s="3" customFormat="1" ht="12.75">
      <c r="A38" s="90">
        <v>34</v>
      </c>
      <c r="B38" s="90" t="s">
        <v>563</v>
      </c>
      <c r="C38" s="90" t="s">
        <v>608</v>
      </c>
      <c r="D38" s="89" t="s">
        <v>586</v>
      </c>
      <c r="E38" s="90" t="s">
        <v>144</v>
      </c>
      <c r="F38" s="64">
        <f t="shared" si="7"/>
        <v>173</v>
      </c>
      <c r="G38" s="2"/>
      <c r="H38" s="33"/>
      <c r="I38" s="5"/>
      <c r="J38" s="35">
        <f t="shared" si="4"/>
        <v>6</v>
      </c>
      <c r="K38" s="26">
        <f t="shared" si="5"/>
        <v>173</v>
      </c>
      <c r="L38" s="26"/>
      <c r="M38" s="66"/>
      <c r="N38" s="66"/>
      <c r="O38" s="65" t="str">
        <f t="shared" si="6"/>
        <v> 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89" t="s">
        <v>42</v>
      </c>
      <c r="AC38" s="89" t="s">
        <v>99</v>
      </c>
      <c r="AD38" s="89">
        <v>38</v>
      </c>
      <c r="AE38" s="89" t="s">
        <v>42</v>
      </c>
      <c r="AF38" s="89" t="s">
        <v>110</v>
      </c>
      <c r="AG38" s="89" t="s">
        <v>109</v>
      </c>
      <c r="AH38" s="89" t="s">
        <v>42</v>
      </c>
      <c r="AI38" s="89" t="s">
        <v>100</v>
      </c>
      <c r="AJ38" s="89" t="s">
        <v>398</v>
      </c>
      <c r="AK38" s="89" t="s">
        <v>42</v>
      </c>
      <c r="AL38" s="89" t="s">
        <v>76</v>
      </c>
      <c r="AM38" s="89" t="s">
        <v>77</v>
      </c>
      <c r="AN38" s="89" t="s">
        <v>42</v>
      </c>
      <c r="AO38" s="89" t="s">
        <v>101</v>
      </c>
      <c r="AP38" s="89" t="s">
        <v>68</v>
      </c>
      <c r="AQ38" s="1"/>
      <c r="AR38" s="1"/>
      <c r="AS38" s="1"/>
      <c r="AT38" s="1"/>
      <c r="AU38" s="1"/>
      <c r="AV38" s="1"/>
      <c r="AW38" s="1"/>
      <c r="AX38" s="1"/>
      <c r="AY38" s="1"/>
      <c r="AZ38" s="89" t="s">
        <v>42</v>
      </c>
      <c r="BA38" s="89" t="s">
        <v>109</v>
      </c>
      <c r="BB38" s="89" t="s">
        <v>68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s="3" customFormat="1" ht="12.75">
      <c r="A39" s="90">
        <v>35</v>
      </c>
      <c r="B39" s="90" t="s">
        <v>563</v>
      </c>
      <c r="C39" s="90" t="s">
        <v>609</v>
      </c>
      <c r="D39" s="89" t="s">
        <v>586</v>
      </c>
      <c r="E39" s="90" t="s">
        <v>153</v>
      </c>
      <c r="F39" s="64">
        <f t="shared" si="7"/>
        <v>172</v>
      </c>
      <c r="G39" s="2"/>
      <c r="H39" s="33"/>
      <c r="I39" s="5"/>
      <c r="J39" s="35">
        <f t="shared" si="4"/>
        <v>6</v>
      </c>
      <c r="K39" s="26">
        <f t="shared" si="5"/>
        <v>172</v>
      </c>
      <c r="L39" s="26"/>
      <c r="M39" s="66"/>
      <c r="N39" s="66"/>
      <c r="O39" s="65" t="str">
        <f t="shared" si="6"/>
        <v> 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89" t="s">
        <v>42</v>
      </c>
      <c r="AF39" s="89" t="s">
        <v>76</v>
      </c>
      <c r="AG39" s="89" t="s">
        <v>105</v>
      </c>
      <c r="AH39" s="89" t="s">
        <v>42</v>
      </c>
      <c r="AI39" s="89" t="s">
        <v>103</v>
      </c>
      <c r="AJ39" s="89" t="s">
        <v>423</v>
      </c>
      <c r="AK39" s="89" t="s">
        <v>42</v>
      </c>
      <c r="AL39" s="89" t="s">
        <v>74</v>
      </c>
      <c r="AM39" s="89" t="s">
        <v>68</v>
      </c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89" t="s">
        <v>42</v>
      </c>
      <c r="BD39" s="89" t="s">
        <v>109</v>
      </c>
      <c r="BE39" s="89" t="s">
        <v>73</v>
      </c>
      <c r="BF39" s="1"/>
      <c r="BG39" s="1"/>
      <c r="BH39" s="1"/>
      <c r="BI39" s="89" t="s">
        <v>42</v>
      </c>
      <c r="BJ39" s="89" t="s">
        <v>99</v>
      </c>
      <c r="BK39" s="89" t="s">
        <v>105</v>
      </c>
      <c r="BL39" s="1"/>
      <c r="BM39" s="1"/>
      <c r="BN39" s="1"/>
      <c r="BO39" s="1"/>
      <c r="BP39" s="1"/>
      <c r="BQ39" s="1"/>
      <c r="BR39" s="89" t="s">
        <v>42</v>
      </c>
      <c r="BS39" s="89" t="s">
        <v>101</v>
      </c>
      <c r="BT39" s="89" t="s">
        <v>102</v>
      </c>
      <c r="BU39" s="1"/>
      <c r="BV39" s="1"/>
      <c r="BW39" s="1"/>
      <c r="BX39" s="1"/>
      <c r="BY39" s="1"/>
      <c r="BZ39" s="1"/>
      <c r="CA39" s="1"/>
      <c r="CB39" s="1"/>
      <c r="CC39" s="1"/>
    </row>
    <row r="40" spans="1:81" s="3" customFormat="1" ht="12.75">
      <c r="A40" s="90">
        <v>36</v>
      </c>
      <c r="B40" s="90" t="s">
        <v>563</v>
      </c>
      <c r="C40" s="90" t="s">
        <v>611</v>
      </c>
      <c r="D40" s="89" t="s">
        <v>571</v>
      </c>
      <c r="E40" s="90" t="s">
        <v>449</v>
      </c>
      <c r="F40" s="64">
        <f t="shared" si="7"/>
        <v>170</v>
      </c>
      <c r="G40" s="2"/>
      <c r="H40" s="33"/>
      <c r="I40" s="5"/>
      <c r="J40" s="35">
        <f t="shared" si="4"/>
        <v>6</v>
      </c>
      <c r="K40" s="26">
        <f t="shared" si="5"/>
        <v>135</v>
      </c>
      <c r="L40" s="26"/>
      <c r="M40" s="66">
        <v>10</v>
      </c>
      <c r="N40" s="66">
        <v>25</v>
      </c>
      <c r="O40" s="65" t="str">
        <f t="shared" si="6"/>
        <v> 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89" t="s">
        <v>42</v>
      </c>
      <c r="AI40" s="89" t="s">
        <v>66</v>
      </c>
      <c r="AJ40" s="89" t="s">
        <v>113</v>
      </c>
      <c r="AK40" s="1"/>
      <c r="AL40" s="1"/>
      <c r="AM40" s="1"/>
      <c r="AN40" s="1"/>
      <c r="AO40" s="1"/>
      <c r="AP40" s="1"/>
      <c r="AQ40" s="89" t="s">
        <v>42</v>
      </c>
      <c r="AR40" s="89" t="s">
        <v>110</v>
      </c>
      <c r="AS40" s="89" t="s">
        <v>104</v>
      </c>
      <c r="AT40" s="1"/>
      <c r="AU40" s="1"/>
      <c r="AV40" s="1"/>
      <c r="AW40" s="1"/>
      <c r="AX40" s="1"/>
      <c r="AY40" s="1"/>
      <c r="AZ40" s="89" t="s">
        <v>42</v>
      </c>
      <c r="BA40" s="89" t="s">
        <v>83</v>
      </c>
      <c r="BB40" s="89" t="s">
        <v>104</v>
      </c>
      <c r="BC40" s="1"/>
      <c r="BD40" s="1"/>
      <c r="BE40" s="1"/>
      <c r="BF40" s="89" t="s">
        <v>42</v>
      </c>
      <c r="BG40" s="89" t="s">
        <v>110</v>
      </c>
      <c r="BH40" s="89" t="s">
        <v>104</v>
      </c>
      <c r="BI40" s="1"/>
      <c r="BJ40" s="1"/>
      <c r="BK40" s="1"/>
      <c r="BL40" s="89" t="s">
        <v>42</v>
      </c>
      <c r="BM40" s="89" t="s">
        <v>86</v>
      </c>
      <c r="BN40" s="89" t="s">
        <v>104</v>
      </c>
      <c r="BO40" s="1"/>
      <c r="BP40" s="1"/>
      <c r="BQ40" s="1"/>
      <c r="BR40" s="1"/>
      <c r="BS40" s="1"/>
      <c r="BT40" s="1"/>
      <c r="BU40" s="89" t="s">
        <v>42</v>
      </c>
      <c r="BV40" s="89" t="s">
        <v>86</v>
      </c>
      <c r="BW40" s="89" t="s">
        <v>75</v>
      </c>
      <c r="BX40" s="1"/>
      <c r="BY40" s="1"/>
      <c r="BZ40" s="1"/>
      <c r="CA40" s="1"/>
      <c r="CB40" s="1"/>
      <c r="CC40" s="1"/>
    </row>
    <row r="41" spans="1:81" s="3" customFormat="1" ht="12.75">
      <c r="A41" s="90">
        <v>37</v>
      </c>
      <c r="B41" s="90" t="s">
        <v>563</v>
      </c>
      <c r="C41" s="90" t="s">
        <v>612</v>
      </c>
      <c r="D41" s="89" t="s">
        <v>252</v>
      </c>
      <c r="E41" s="90" t="s">
        <v>265</v>
      </c>
      <c r="F41" s="64">
        <f t="shared" si="7"/>
        <v>168</v>
      </c>
      <c r="G41" s="2"/>
      <c r="H41" s="33"/>
      <c r="I41" s="5"/>
      <c r="J41" s="35">
        <f t="shared" si="4"/>
        <v>8</v>
      </c>
      <c r="K41" s="26">
        <f t="shared" si="5"/>
        <v>168</v>
      </c>
      <c r="L41" s="26"/>
      <c r="M41" s="66"/>
      <c r="N41" s="66"/>
      <c r="O41" s="65" t="str">
        <f t="shared" si="6"/>
        <v> </v>
      </c>
      <c r="P41" s="1"/>
      <c r="Q41" s="1"/>
      <c r="R41" s="1"/>
      <c r="S41" s="89" t="s">
        <v>42</v>
      </c>
      <c r="T41" s="89" t="s">
        <v>99</v>
      </c>
      <c r="U41" s="89" t="s">
        <v>92</v>
      </c>
      <c r="V41" s="1"/>
      <c r="W41" s="1"/>
      <c r="X41" s="1"/>
      <c r="Y41" s="89" t="s">
        <v>42</v>
      </c>
      <c r="Z41" s="89" t="s">
        <v>68</v>
      </c>
      <c r="AA41" s="89" t="s">
        <v>91</v>
      </c>
      <c r="AB41" s="89" t="s">
        <v>42</v>
      </c>
      <c r="AC41" s="89" t="s">
        <v>77</v>
      </c>
      <c r="AD41" s="89">
        <v>32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89" t="s">
        <v>42</v>
      </c>
      <c r="AU41" s="89" t="s">
        <v>104</v>
      </c>
      <c r="AV41" s="89" t="s">
        <v>99</v>
      </c>
      <c r="AW41" s="1"/>
      <c r="AX41" s="1"/>
      <c r="AY41" s="1"/>
      <c r="AZ41" s="89" t="s">
        <v>42</v>
      </c>
      <c r="BA41" s="89" t="s">
        <v>77</v>
      </c>
      <c r="BB41" s="89" t="s">
        <v>102</v>
      </c>
      <c r="BC41" s="1"/>
      <c r="BD41" s="1"/>
      <c r="BE41" s="1"/>
      <c r="BF41" s="89" t="s">
        <v>42</v>
      </c>
      <c r="BG41" s="89" t="s">
        <v>100</v>
      </c>
      <c r="BH41" s="89" t="s">
        <v>108</v>
      </c>
      <c r="BI41" s="1"/>
      <c r="BJ41" s="1"/>
      <c r="BK41" s="1"/>
      <c r="BL41" s="1"/>
      <c r="BM41" s="1"/>
      <c r="BN41" s="1"/>
      <c r="BO41" s="89" t="s">
        <v>42</v>
      </c>
      <c r="BP41" s="89" t="s">
        <v>77</v>
      </c>
      <c r="BQ41" s="89" t="s">
        <v>76</v>
      </c>
      <c r="BR41" s="1"/>
      <c r="BS41" s="1"/>
      <c r="BT41" s="1"/>
      <c r="BU41" s="1"/>
      <c r="BV41" s="1"/>
      <c r="BW41" s="1"/>
      <c r="BX41" s="89" t="s">
        <v>42</v>
      </c>
      <c r="BY41" s="89" t="s">
        <v>65</v>
      </c>
      <c r="BZ41" s="89" t="s">
        <v>86</v>
      </c>
      <c r="CA41" s="1"/>
      <c r="CB41" s="1"/>
      <c r="CC41" s="1"/>
    </row>
    <row r="42" spans="1:81" s="3" customFormat="1" ht="12.75">
      <c r="A42" s="90">
        <v>38</v>
      </c>
      <c r="B42" s="90" t="s">
        <v>563</v>
      </c>
      <c r="C42" s="90" t="s">
        <v>620</v>
      </c>
      <c r="D42" s="89" t="s">
        <v>586</v>
      </c>
      <c r="E42" s="90" t="s">
        <v>163</v>
      </c>
      <c r="F42" s="64">
        <f t="shared" si="7"/>
        <v>166</v>
      </c>
      <c r="G42" s="2"/>
      <c r="H42" s="33"/>
      <c r="I42" s="5"/>
      <c r="J42" s="35">
        <f t="shared" si="4"/>
        <v>5</v>
      </c>
      <c r="K42" s="26">
        <f t="shared" si="5"/>
        <v>166</v>
      </c>
      <c r="L42" s="26"/>
      <c r="M42" s="66"/>
      <c r="N42" s="66"/>
      <c r="O42" s="65" t="str">
        <f t="shared" si="6"/>
        <v> 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89" t="s">
        <v>42</v>
      </c>
      <c r="BG42" s="89" t="s">
        <v>42</v>
      </c>
      <c r="BH42" s="89" t="s">
        <v>81</v>
      </c>
      <c r="BI42" s="1"/>
      <c r="BJ42" s="1"/>
      <c r="BK42" s="1"/>
      <c r="BL42" s="1"/>
      <c r="BM42" s="1"/>
      <c r="BN42" s="1"/>
      <c r="BO42" s="1"/>
      <c r="BP42" s="1"/>
      <c r="BQ42" s="1"/>
      <c r="BR42" s="89" t="s">
        <v>42</v>
      </c>
      <c r="BS42" s="89" t="s">
        <v>42</v>
      </c>
      <c r="BT42" s="89" t="s">
        <v>91</v>
      </c>
      <c r="BU42" s="89" t="s">
        <v>42</v>
      </c>
      <c r="BV42" s="89" t="s">
        <v>42</v>
      </c>
      <c r="BW42" s="89" t="s">
        <v>113</v>
      </c>
      <c r="BX42" s="89" t="s">
        <v>42</v>
      </c>
      <c r="BY42" s="89" t="s">
        <v>42</v>
      </c>
      <c r="BZ42" s="89" t="s">
        <v>208</v>
      </c>
      <c r="CA42" s="89" t="s">
        <v>42</v>
      </c>
      <c r="CB42" s="89" t="s">
        <v>42</v>
      </c>
      <c r="CC42" s="89" t="s">
        <v>92</v>
      </c>
    </row>
    <row r="43" spans="1:81" s="3" customFormat="1" ht="12.75">
      <c r="A43" s="90">
        <v>39</v>
      </c>
      <c r="B43" s="90" t="s">
        <v>563</v>
      </c>
      <c r="C43" s="90" t="s">
        <v>613</v>
      </c>
      <c r="D43" s="89" t="s">
        <v>565</v>
      </c>
      <c r="E43" s="90" t="s">
        <v>318</v>
      </c>
      <c r="F43" s="64">
        <f t="shared" si="7"/>
        <v>155</v>
      </c>
      <c r="G43" s="2"/>
      <c r="H43" s="33"/>
      <c r="I43" s="5"/>
      <c r="J43" s="35">
        <f t="shared" si="4"/>
        <v>4</v>
      </c>
      <c r="K43" s="26">
        <f t="shared" si="5"/>
        <v>130</v>
      </c>
      <c r="L43" s="26"/>
      <c r="M43" s="66">
        <v>25</v>
      </c>
      <c r="N43" s="66"/>
      <c r="O43" s="65" t="str">
        <f t="shared" si="6"/>
        <v> 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89" t="s">
        <v>42</v>
      </c>
      <c r="AC43" s="89" t="s">
        <v>109</v>
      </c>
      <c r="AD43" s="89">
        <v>37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89" t="s">
        <v>42</v>
      </c>
      <c r="AU43" s="89" t="s">
        <v>74</v>
      </c>
      <c r="AV43" s="89" t="s">
        <v>71</v>
      </c>
      <c r="AW43" s="1"/>
      <c r="AX43" s="1"/>
      <c r="AY43" s="1"/>
      <c r="AZ43" s="89" t="s">
        <v>42</v>
      </c>
      <c r="BA43" s="89" t="s">
        <v>72</v>
      </c>
      <c r="BB43" s="89" t="s">
        <v>276</v>
      </c>
      <c r="BC43" s="1"/>
      <c r="BD43" s="1"/>
      <c r="BE43" s="1"/>
      <c r="BF43" s="89" t="s">
        <v>42</v>
      </c>
      <c r="BG43" s="89" t="s">
        <v>67</v>
      </c>
      <c r="BH43" s="89" t="s">
        <v>69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s="3" customFormat="1" ht="12.75">
      <c r="A44" s="90">
        <v>40</v>
      </c>
      <c r="B44" s="90" t="s">
        <v>563</v>
      </c>
      <c r="C44" s="90" t="s">
        <v>614</v>
      </c>
      <c r="D44" s="89" t="s">
        <v>586</v>
      </c>
      <c r="E44" s="90" t="s">
        <v>615</v>
      </c>
      <c r="F44" s="64">
        <f t="shared" si="7"/>
        <v>148</v>
      </c>
      <c r="G44" s="2"/>
      <c r="H44" s="33"/>
      <c r="I44" s="5"/>
      <c r="J44" s="35">
        <f t="shared" si="4"/>
        <v>4</v>
      </c>
      <c r="K44" s="26">
        <f t="shared" si="5"/>
        <v>123</v>
      </c>
      <c r="L44" s="26"/>
      <c r="M44" s="66">
        <v>25</v>
      </c>
      <c r="N44" s="66"/>
      <c r="O44" s="65" t="str">
        <f t="shared" si="6"/>
        <v> </v>
      </c>
      <c r="P44" s="89" t="s">
        <v>42</v>
      </c>
      <c r="Q44" s="89" t="s">
        <v>110</v>
      </c>
      <c r="R44" s="89" t="s">
        <v>113</v>
      </c>
      <c r="S44" s="1"/>
      <c r="T44" s="1"/>
      <c r="U44" s="1"/>
      <c r="V44" s="1"/>
      <c r="W44" s="1"/>
      <c r="X44" s="1"/>
      <c r="Y44" s="89" t="s">
        <v>42</v>
      </c>
      <c r="Z44" s="89" t="s">
        <v>99</v>
      </c>
      <c r="AA44" s="89" t="s">
        <v>272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89" t="s">
        <v>42</v>
      </c>
      <c r="AO44" s="89" t="s">
        <v>87</v>
      </c>
      <c r="AP44" s="89" t="s">
        <v>69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89" t="s">
        <v>42</v>
      </c>
      <c r="BP44" s="89" t="s">
        <v>76</v>
      </c>
      <c r="BQ44" s="89" t="s">
        <v>77</v>
      </c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s="3" customFormat="1" ht="12.75">
      <c r="A45" s="90">
        <v>41</v>
      </c>
      <c r="B45" s="90" t="s">
        <v>563</v>
      </c>
      <c r="C45" s="90" t="s">
        <v>616</v>
      </c>
      <c r="D45" s="89" t="s">
        <v>252</v>
      </c>
      <c r="E45" s="90" t="s">
        <v>153</v>
      </c>
      <c r="F45" s="64">
        <f t="shared" si="7"/>
        <v>145</v>
      </c>
      <c r="G45" s="2"/>
      <c r="H45" s="33"/>
      <c r="I45" s="5"/>
      <c r="J45" s="35">
        <f t="shared" si="4"/>
        <v>6</v>
      </c>
      <c r="K45" s="26">
        <f t="shared" si="5"/>
        <v>145</v>
      </c>
      <c r="L45" s="26"/>
      <c r="M45" s="66"/>
      <c r="N45" s="66"/>
      <c r="O45" s="65" t="str">
        <f t="shared" si="6"/>
        <v> 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89" t="s">
        <v>42</v>
      </c>
      <c r="AF45" s="89" t="s">
        <v>108</v>
      </c>
      <c r="AG45" s="89" t="s">
        <v>99</v>
      </c>
      <c r="AH45" s="89" t="s">
        <v>42</v>
      </c>
      <c r="AI45" s="89" t="s">
        <v>105</v>
      </c>
      <c r="AJ45" s="89" t="s">
        <v>269</v>
      </c>
      <c r="AK45" s="89" t="s">
        <v>42</v>
      </c>
      <c r="AL45" s="89" t="s">
        <v>110</v>
      </c>
      <c r="AM45" s="89" t="s">
        <v>100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89" t="s">
        <v>42</v>
      </c>
      <c r="BD45" s="89" t="s">
        <v>105</v>
      </c>
      <c r="BE45" s="89" t="s">
        <v>91</v>
      </c>
      <c r="BF45" s="1"/>
      <c r="BG45" s="1"/>
      <c r="BH45" s="1"/>
      <c r="BI45" s="89" t="s">
        <v>42</v>
      </c>
      <c r="BJ45" s="89" t="s">
        <v>110</v>
      </c>
      <c r="BK45" s="89" t="s">
        <v>83</v>
      </c>
      <c r="BL45" s="1"/>
      <c r="BM45" s="1"/>
      <c r="BN45" s="1"/>
      <c r="BO45" s="1"/>
      <c r="BP45" s="1"/>
      <c r="BQ45" s="1"/>
      <c r="BR45" s="89" t="s">
        <v>42</v>
      </c>
      <c r="BS45" s="89" t="s">
        <v>99</v>
      </c>
      <c r="BT45" s="89" t="s">
        <v>108</v>
      </c>
      <c r="BU45" s="1"/>
      <c r="BV45" s="1"/>
      <c r="BW45" s="1"/>
      <c r="BX45" s="1"/>
      <c r="BY45" s="1"/>
      <c r="BZ45" s="1"/>
      <c r="CA45" s="1"/>
      <c r="CB45" s="1"/>
      <c r="CC45" s="1"/>
    </row>
    <row r="46" spans="1:81" s="3" customFormat="1" ht="12.75">
      <c r="A46" s="90">
        <v>42</v>
      </c>
      <c r="B46" s="90" t="s">
        <v>563</v>
      </c>
      <c r="C46" s="90" t="s">
        <v>618</v>
      </c>
      <c r="D46" s="89" t="s">
        <v>252</v>
      </c>
      <c r="E46" s="90" t="s">
        <v>375</v>
      </c>
      <c r="F46" s="64">
        <f t="shared" si="7"/>
        <v>140</v>
      </c>
      <c r="G46" s="2"/>
      <c r="H46" s="33"/>
      <c r="I46" s="5"/>
      <c r="J46" s="35">
        <f t="shared" si="4"/>
        <v>6</v>
      </c>
      <c r="K46" s="26">
        <f t="shared" si="5"/>
        <v>140</v>
      </c>
      <c r="L46" s="26"/>
      <c r="M46" s="66"/>
      <c r="N46" s="66"/>
      <c r="O46" s="65" t="str">
        <f t="shared" si="6"/>
        <v> </v>
      </c>
      <c r="P46" s="89" t="s">
        <v>42</v>
      </c>
      <c r="Q46" s="89" t="s">
        <v>68</v>
      </c>
      <c r="R46" s="89" t="s">
        <v>75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89" t="s">
        <v>42</v>
      </c>
      <c r="AL46" s="89" t="s">
        <v>101</v>
      </c>
      <c r="AM46" s="89" t="s">
        <v>105</v>
      </c>
      <c r="AN46" s="1"/>
      <c r="AO46" s="1"/>
      <c r="AP46" s="1"/>
      <c r="AQ46" s="1"/>
      <c r="AR46" s="1"/>
      <c r="AS46" s="1"/>
      <c r="AT46" s="89" t="s">
        <v>42</v>
      </c>
      <c r="AU46" s="89" t="s">
        <v>103</v>
      </c>
      <c r="AV46" s="89" t="s">
        <v>77</v>
      </c>
      <c r="AW46" s="1"/>
      <c r="AX46" s="1"/>
      <c r="AY46" s="1"/>
      <c r="AZ46" s="89" t="s">
        <v>42</v>
      </c>
      <c r="BA46" s="89" t="s">
        <v>102</v>
      </c>
      <c r="BB46" s="89" t="s">
        <v>77</v>
      </c>
      <c r="BC46" s="89" t="s">
        <v>42</v>
      </c>
      <c r="BD46" s="89" t="s">
        <v>104</v>
      </c>
      <c r="BE46" s="89" t="s">
        <v>81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89" t="s">
        <v>42</v>
      </c>
      <c r="BY46" s="89" t="s">
        <v>104</v>
      </c>
      <c r="BZ46" s="89" t="s">
        <v>104</v>
      </c>
      <c r="CA46" s="1"/>
      <c r="CB46" s="1"/>
      <c r="CC46" s="1"/>
    </row>
    <row r="47" spans="1:81" s="3" customFormat="1" ht="12.75">
      <c r="A47" s="90">
        <v>43</v>
      </c>
      <c r="B47" s="90" t="s">
        <v>563</v>
      </c>
      <c r="C47" s="90" t="s">
        <v>619</v>
      </c>
      <c r="D47" s="89" t="s">
        <v>582</v>
      </c>
      <c r="E47" s="90" t="s">
        <v>85</v>
      </c>
      <c r="F47" s="64">
        <f t="shared" si="7"/>
        <v>133</v>
      </c>
      <c r="G47" s="2"/>
      <c r="H47" s="33"/>
      <c r="I47" s="5"/>
      <c r="J47" s="35">
        <f t="shared" si="4"/>
        <v>8</v>
      </c>
      <c r="K47" s="26">
        <f t="shared" si="5"/>
        <v>133</v>
      </c>
      <c r="L47" s="26"/>
      <c r="M47" s="66"/>
      <c r="N47" s="66"/>
      <c r="O47" s="65" t="str">
        <f t="shared" si="6"/>
        <v> </v>
      </c>
      <c r="P47" s="89" t="s">
        <v>42</v>
      </c>
      <c r="Q47" s="89" t="s">
        <v>291</v>
      </c>
      <c r="R47" s="89" t="s">
        <v>86</v>
      </c>
      <c r="S47" s="1"/>
      <c r="T47" s="1"/>
      <c r="U47" s="1"/>
      <c r="V47" s="1"/>
      <c r="W47" s="1"/>
      <c r="X47" s="1"/>
      <c r="Y47" s="1"/>
      <c r="Z47" s="1"/>
      <c r="AA47" s="1"/>
      <c r="AB47" s="89" t="s">
        <v>42</v>
      </c>
      <c r="AC47" s="89" t="s">
        <v>118</v>
      </c>
      <c r="AD47" s="89">
        <v>23</v>
      </c>
      <c r="AE47" s="89" t="s">
        <v>42</v>
      </c>
      <c r="AF47" s="89" t="s">
        <v>100</v>
      </c>
      <c r="AG47" s="89" t="s">
        <v>103</v>
      </c>
      <c r="AH47" s="89" t="s">
        <v>42</v>
      </c>
      <c r="AI47" s="89" t="s">
        <v>71</v>
      </c>
      <c r="AJ47" s="89" t="s">
        <v>208</v>
      </c>
      <c r="AK47" s="89" t="s">
        <v>42</v>
      </c>
      <c r="AL47" s="89" t="s">
        <v>100</v>
      </c>
      <c r="AM47" s="89" t="s">
        <v>110</v>
      </c>
      <c r="AN47" s="1"/>
      <c r="AO47" s="1"/>
      <c r="AP47" s="1"/>
      <c r="AQ47" s="89" t="s">
        <v>42</v>
      </c>
      <c r="AR47" s="89" t="s">
        <v>102</v>
      </c>
      <c r="AS47" s="89" t="s">
        <v>103</v>
      </c>
      <c r="AT47" s="89" t="s">
        <v>42</v>
      </c>
      <c r="AU47" s="89" t="s">
        <v>75</v>
      </c>
      <c r="AV47" s="89" t="s">
        <v>101</v>
      </c>
      <c r="AW47" s="1"/>
      <c r="AX47" s="1"/>
      <c r="AY47" s="1"/>
      <c r="AZ47" s="1"/>
      <c r="BA47" s="1"/>
      <c r="BB47" s="1"/>
      <c r="BC47" s="89" t="s">
        <v>42</v>
      </c>
      <c r="BD47" s="89" t="s">
        <v>283</v>
      </c>
      <c r="BE47" s="89" t="s">
        <v>101</v>
      </c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s="3" customFormat="1" ht="12.75">
      <c r="A48" s="90">
        <v>44</v>
      </c>
      <c r="B48" s="90" t="s">
        <v>563</v>
      </c>
      <c r="C48" s="90" t="s">
        <v>621</v>
      </c>
      <c r="D48" s="89" t="s">
        <v>565</v>
      </c>
      <c r="E48" s="90" t="s">
        <v>449</v>
      </c>
      <c r="F48" s="64">
        <f t="shared" si="7"/>
        <v>125</v>
      </c>
      <c r="G48" s="2"/>
      <c r="H48" s="33"/>
      <c r="I48" s="5"/>
      <c r="J48" s="35">
        <f t="shared" si="4"/>
        <v>6</v>
      </c>
      <c r="K48" s="26">
        <f t="shared" si="5"/>
        <v>125</v>
      </c>
      <c r="L48" s="26"/>
      <c r="M48" s="66"/>
      <c r="N48" s="66"/>
      <c r="O48" s="65" t="str">
        <f t="shared" si="6"/>
        <v> </v>
      </c>
      <c r="P48" s="89" t="s">
        <v>42</v>
      </c>
      <c r="Q48" s="89" t="s">
        <v>66</v>
      </c>
      <c r="R48" s="89" t="s">
        <v>102</v>
      </c>
      <c r="S48" s="89" t="s">
        <v>42</v>
      </c>
      <c r="T48" s="89" t="s">
        <v>75</v>
      </c>
      <c r="U48" s="89" t="s">
        <v>68</v>
      </c>
      <c r="V48" s="89" t="s">
        <v>42</v>
      </c>
      <c r="W48" s="89" t="s">
        <v>102</v>
      </c>
      <c r="X48" s="89" t="s">
        <v>108</v>
      </c>
      <c r="Y48" s="1"/>
      <c r="Z48" s="1"/>
      <c r="AA48" s="1"/>
      <c r="AB48" s="89" t="s">
        <v>42</v>
      </c>
      <c r="AC48" s="89" t="s">
        <v>83</v>
      </c>
      <c r="AD48" s="89">
        <v>31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89" t="s">
        <v>42</v>
      </c>
      <c r="BA48" s="89" t="s">
        <v>105</v>
      </c>
      <c r="BB48" s="89" t="s">
        <v>105</v>
      </c>
      <c r="BC48" s="89" t="s">
        <v>42</v>
      </c>
      <c r="BD48" s="89" t="s">
        <v>276</v>
      </c>
      <c r="BE48" s="89" t="s">
        <v>103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s="3" customFormat="1" ht="12.75">
      <c r="A49" s="90">
        <v>45</v>
      </c>
      <c r="B49" s="90" t="s">
        <v>563</v>
      </c>
      <c r="C49" s="90" t="s">
        <v>622</v>
      </c>
      <c r="D49" s="89" t="s">
        <v>571</v>
      </c>
      <c r="E49" s="90" t="s">
        <v>121</v>
      </c>
      <c r="F49" s="64">
        <f t="shared" si="7"/>
        <v>121</v>
      </c>
      <c r="G49" s="2"/>
      <c r="H49" s="33"/>
      <c r="I49" s="5"/>
      <c r="J49" s="35">
        <f t="shared" si="4"/>
        <v>5</v>
      </c>
      <c r="K49" s="26">
        <f t="shared" si="5"/>
        <v>121</v>
      </c>
      <c r="L49" s="26"/>
      <c r="M49" s="66"/>
      <c r="N49" s="66"/>
      <c r="O49" s="65" t="str">
        <f t="shared" si="6"/>
        <v> </v>
      </c>
      <c r="P49" s="89" t="s">
        <v>42</v>
      </c>
      <c r="Q49" s="89" t="s">
        <v>99</v>
      </c>
      <c r="R49" s="89" t="s">
        <v>92</v>
      </c>
      <c r="S49" s="89" t="s">
        <v>42</v>
      </c>
      <c r="T49" s="89" t="s">
        <v>110</v>
      </c>
      <c r="U49" s="89" t="s">
        <v>113</v>
      </c>
      <c r="V49" s="89" t="s">
        <v>42</v>
      </c>
      <c r="W49" s="89" t="s">
        <v>110</v>
      </c>
      <c r="X49" s="89" t="s">
        <v>105</v>
      </c>
      <c r="Y49" s="1"/>
      <c r="Z49" s="1"/>
      <c r="AA49" s="1"/>
      <c r="AB49" s="1"/>
      <c r="AC49" s="1"/>
      <c r="AD49" s="1"/>
      <c r="AE49" s="89" t="s">
        <v>42</v>
      </c>
      <c r="AF49" s="89" t="s">
        <v>99</v>
      </c>
      <c r="AG49" s="89" t="s">
        <v>108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89" t="s">
        <v>42</v>
      </c>
      <c r="AU49" s="89" t="s">
        <v>100</v>
      </c>
      <c r="AV49" s="89" t="s">
        <v>109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s="3" customFormat="1" ht="12.75">
      <c r="A50" s="90">
        <v>46</v>
      </c>
      <c r="B50" s="90" t="s">
        <v>563</v>
      </c>
      <c r="C50" s="90" t="s">
        <v>623</v>
      </c>
      <c r="D50" s="89" t="s">
        <v>582</v>
      </c>
      <c r="E50" s="90" t="s">
        <v>262</v>
      </c>
      <c r="F50" s="64">
        <f t="shared" si="7"/>
        <v>117</v>
      </c>
      <c r="G50" s="2"/>
      <c r="H50" s="33"/>
      <c r="I50" s="5"/>
      <c r="J50" s="35">
        <f t="shared" si="4"/>
        <v>5</v>
      </c>
      <c r="K50" s="26">
        <f t="shared" si="5"/>
        <v>117</v>
      </c>
      <c r="L50" s="26"/>
      <c r="M50" s="66"/>
      <c r="N50" s="66"/>
      <c r="O50" s="65" t="str">
        <f t="shared" si="6"/>
        <v> </v>
      </c>
      <c r="P50" s="89" t="s">
        <v>42</v>
      </c>
      <c r="Q50" s="89" t="s">
        <v>105</v>
      </c>
      <c r="R50" s="89" t="s">
        <v>71</v>
      </c>
      <c r="S50" s="1"/>
      <c r="T50" s="1"/>
      <c r="U50" s="1"/>
      <c r="V50" s="89" t="s">
        <v>42</v>
      </c>
      <c r="W50" s="89" t="s">
        <v>83</v>
      </c>
      <c r="X50" s="89" t="s">
        <v>86</v>
      </c>
      <c r="Y50" s="89" t="s">
        <v>42</v>
      </c>
      <c r="Z50" s="89" t="s">
        <v>75</v>
      </c>
      <c r="AA50" s="89" t="s">
        <v>118</v>
      </c>
      <c r="AB50" s="89" t="s">
        <v>42</v>
      </c>
      <c r="AC50" s="89" t="s">
        <v>69</v>
      </c>
      <c r="AD50" s="89">
        <v>27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89" t="s">
        <v>42</v>
      </c>
      <c r="BJ50" s="89" t="s">
        <v>100</v>
      </c>
      <c r="BK50" s="89" t="s">
        <v>104</v>
      </c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s="3" customFormat="1" ht="12.75">
      <c r="A51" s="90">
        <v>47</v>
      </c>
      <c r="B51" s="90" t="s">
        <v>563</v>
      </c>
      <c r="C51" s="90" t="s">
        <v>626</v>
      </c>
      <c r="D51" s="89" t="s">
        <v>582</v>
      </c>
      <c r="E51" s="90" t="s">
        <v>124</v>
      </c>
      <c r="F51" s="64">
        <f t="shared" si="7"/>
        <v>114</v>
      </c>
      <c r="G51" s="2"/>
      <c r="H51" s="33"/>
      <c r="I51" s="5"/>
      <c r="J51" s="35">
        <f t="shared" si="4"/>
        <v>4</v>
      </c>
      <c r="K51" s="26">
        <f t="shared" si="5"/>
        <v>114</v>
      </c>
      <c r="L51" s="26"/>
      <c r="M51" s="66"/>
      <c r="N51" s="66"/>
      <c r="O51" s="65" t="str">
        <f t="shared" si="6"/>
        <v> </v>
      </c>
      <c r="P51" s="1"/>
      <c r="Q51" s="1"/>
      <c r="R51" s="1"/>
      <c r="S51" s="89" t="s">
        <v>42</v>
      </c>
      <c r="T51" s="89" t="s">
        <v>109</v>
      </c>
      <c r="U51" s="89" t="s">
        <v>81</v>
      </c>
      <c r="V51" s="1"/>
      <c r="W51" s="1"/>
      <c r="X51" s="1"/>
      <c r="Y51" s="1"/>
      <c r="Z51" s="1"/>
      <c r="AA51" s="1"/>
      <c r="AB51" s="89" t="s">
        <v>42</v>
      </c>
      <c r="AC51" s="89" t="s">
        <v>104</v>
      </c>
      <c r="AD51" s="89">
        <v>35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89" t="s">
        <v>42</v>
      </c>
      <c r="AU51" s="89" t="s">
        <v>101</v>
      </c>
      <c r="AV51" s="89" t="s">
        <v>75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89" t="s">
        <v>42</v>
      </c>
      <c r="BY51" s="89" t="s">
        <v>108</v>
      </c>
      <c r="BZ51" s="89" t="s">
        <v>83</v>
      </c>
      <c r="CA51" s="1"/>
      <c r="CB51" s="1"/>
      <c r="CC51" s="1"/>
    </row>
    <row r="52" spans="1:81" s="3" customFormat="1" ht="12.75">
      <c r="A52" s="90">
        <v>48</v>
      </c>
      <c r="B52" s="90" t="s">
        <v>563</v>
      </c>
      <c r="C52" s="90" t="s">
        <v>625</v>
      </c>
      <c r="D52" s="89" t="s">
        <v>565</v>
      </c>
      <c r="E52" s="90" t="s">
        <v>159</v>
      </c>
      <c r="F52" s="64">
        <f t="shared" si="7"/>
        <v>114</v>
      </c>
      <c r="G52" s="2"/>
      <c r="H52" s="33"/>
      <c r="I52" s="5"/>
      <c r="J52" s="35">
        <f t="shared" si="4"/>
        <v>3</v>
      </c>
      <c r="K52" s="26">
        <f t="shared" si="5"/>
        <v>79</v>
      </c>
      <c r="L52" s="26"/>
      <c r="M52" s="66">
        <v>10</v>
      </c>
      <c r="N52" s="66">
        <v>25</v>
      </c>
      <c r="O52" s="65" t="str">
        <f t="shared" si="6"/>
        <v> 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89" t="s">
        <v>42</v>
      </c>
      <c r="BD52" s="89" t="s">
        <v>99</v>
      </c>
      <c r="BE52" s="89" t="s">
        <v>113</v>
      </c>
      <c r="BF52" s="1"/>
      <c r="BG52" s="1"/>
      <c r="BH52" s="1"/>
      <c r="BI52" s="89" t="s">
        <v>42</v>
      </c>
      <c r="BJ52" s="89" t="s">
        <v>86</v>
      </c>
      <c r="BK52" s="89" t="s">
        <v>68</v>
      </c>
      <c r="BL52" s="1"/>
      <c r="BM52" s="1"/>
      <c r="BN52" s="1"/>
      <c r="BO52" s="1"/>
      <c r="BP52" s="1"/>
      <c r="BQ52" s="1"/>
      <c r="BR52" s="89" t="s">
        <v>42</v>
      </c>
      <c r="BS52" s="89" t="s">
        <v>86</v>
      </c>
      <c r="BT52" s="89" t="s">
        <v>104</v>
      </c>
      <c r="BU52" s="1"/>
      <c r="BV52" s="1"/>
      <c r="BW52" s="1"/>
      <c r="BX52" s="1"/>
      <c r="BY52" s="1"/>
      <c r="BZ52" s="1"/>
      <c r="CA52" s="1"/>
      <c r="CB52" s="1"/>
      <c r="CC52" s="1"/>
    </row>
    <row r="53" spans="1:81" s="3" customFormat="1" ht="12.75">
      <c r="A53" s="90">
        <v>49</v>
      </c>
      <c r="B53" s="90" t="s">
        <v>563</v>
      </c>
      <c r="C53" s="90" t="s">
        <v>627</v>
      </c>
      <c r="D53" s="89" t="s">
        <v>586</v>
      </c>
      <c r="E53" s="90" t="s">
        <v>215</v>
      </c>
      <c r="F53" s="64">
        <f t="shared" si="7"/>
        <v>113</v>
      </c>
      <c r="G53" s="2"/>
      <c r="H53" s="33"/>
      <c r="I53" s="5"/>
      <c r="J53" s="35">
        <f t="shared" si="4"/>
        <v>4</v>
      </c>
      <c r="K53" s="26">
        <f t="shared" si="5"/>
        <v>113</v>
      </c>
      <c r="L53" s="26"/>
      <c r="M53" s="66"/>
      <c r="N53" s="66"/>
      <c r="O53" s="65" t="str">
        <f t="shared" si="6"/>
        <v> </v>
      </c>
      <c r="P53" s="89" t="s">
        <v>42</v>
      </c>
      <c r="Q53" s="89" t="s">
        <v>77</v>
      </c>
      <c r="R53" s="89" t="s">
        <v>69</v>
      </c>
      <c r="S53" s="89" t="s">
        <v>42</v>
      </c>
      <c r="T53" s="89" t="s">
        <v>104</v>
      </c>
      <c r="U53" s="89" t="s">
        <v>91</v>
      </c>
      <c r="V53" s="1"/>
      <c r="W53" s="1"/>
      <c r="X53" s="1"/>
      <c r="Y53" s="89" t="s">
        <v>42</v>
      </c>
      <c r="Z53" s="89" t="s">
        <v>100</v>
      </c>
      <c r="AA53" s="89" t="s">
        <v>291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89" t="s">
        <v>42</v>
      </c>
      <c r="AO53" s="89" t="s">
        <v>109</v>
      </c>
      <c r="AP53" s="89" t="s">
        <v>104</v>
      </c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s="3" customFormat="1" ht="12.75">
      <c r="A54" s="90">
        <v>50</v>
      </c>
      <c r="B54" s="90" t="s">
        <v>563</v>
      </c>
      <c r="C54" s="90" t="s">
        <v>628</v>
      </c>
      <c r="D54" s="89" t="s">
        <v>252</v>
      </c>
      <c r="E54" s="90" t="s">
        <v>215</v>
      </c>
      <c r="F54" s="64">
        <f t="shared" si="7"/>
        <v>107</v>
      </c>
      <c r="G54" s="2"/>
      <c r="H54" s="33"/>
      <c r="I54" s="5"/>
      <c r="J54" s="35">
        <f t="shared" si="4"/>
        <v>6</v>
      </c>
      <c r="K54" s="26">
        <f t="shared" si="5"/>
        <v>107</v>
      </c>
      <c r="L54" s="26"/>
      <c r="M54" s="66"/>
      <c r="N54" s="66"/>
      <c r="O54" s="65" t="str">
        <f t="shared" si="6"/>
        <v> </v>
      </c>
      <c r="P54" s="89" t="s">
        <v>42</v>
      </c>
      <c r="Q54" s="89" t="s">
        <v>118</v>
      </c>
      <c r="R54" s="89" t="s">
        <v>100</v>
      </c>
      <c r="S54" s="89" t="s">
        <v>42</v>
      </c>
      <c r="T54" s="89" t="s">
        <v>81</v>
      </c>
      <c r="U54" s="89" t="s">
        <v>109</v>
      </c>
      <c r="V54" s="1"/>
      <c r="W54" s="1"/>
      <c r="X54" s="1"/>
      <c r="Y54" s="89" t="s">
        <v>42</v>
      </c>
      <c r="Z54" s="89" t="s">
        <v>118</v>
      </c>
      <c r="AA54" s="89" t="s">
        <v>75</v>
      </c>
      <c r="AB54" s="89" t="s">
        <v>42</v>
      </c>
      <c r="AC54" s="89" t="s">
        <v>65</v>
      </c>
      <c r="AD54" s="89">
        <v>28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89" t="s">
        <v>42</v>
      </c>
      <c r="AU54" s="89" t="s">
        <v>102</v>
      </c>
      <c r="AV54" s="89" t="s">
        <v>108</v>
      </c>
      <c r="AW54" s="1"/>
      <c r="AX54" s="1"/>
      <c r="AY54" s="1"/>
      <c r="AZ54" s="1"/>
      <c r="BA54" s="1"/>
      <c r="BB54" s="1"/>
      <c r="BC54" s="1"/>
      <c r="BD54" s="1"/>
      <c r="BE54" s="1"/>
      <c r="BF54" s="89" t="s">
        <v>42</v>
      </c>
      <c r="BG54" s="89" t="s">
        <v>71</v>
      </c>
      <c r="BH54" s="89" t="s">
        <v>64</v>
      </c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s="3" customFormat="1" ht="12.75">
      <c r="A55" s="90">
        <v>51</v>
      </c>
      <c r="B55" s="90" t="s">
        <v>563</v>
      </c>
      <c r="C55" s="90" t="s">
        <v>629</v>
      </c>
      <c r="D55" s="89" t="s">
        <v>586</v>
      </c>
      <c r="E55" s="90" t="s">
        <v>615</v>
      </c>
      <c r="F55" s="64">
        <f t="shared" si="7"/>
        <v>102</v>
      </c>
      <c r="G55" s="2"/>
      <c r="H55" s="33"/>
      <c r="I55" s="5"/>
      <c r="J55" s="35">
        <f t="shared" si="4"/>
        <v>5</v>
      </c>
      <c r="K55" s="26">
        <f t="shared" si="5"/>
        <v>102</v>
      </c>
      <c r="L55" s="26"/>
      <c r="M55" s="66"/>
      <c r="N55" s="66"/>
      <c r="O55" s="65" t="str">
        <f t="shared" si="6"/>
        <v> </v>
      </c>
      <c r="P55" s="89" t="s">
        <v>42</v>
      </c>
      <c r="Q55" s="89" t="s">
        <v>102</v>
      </c>
      <c r="R55" s="89" t="s">
        <v>66</v>
      </c>
      <c r="S55" s="1"/>
      <c r="T55" s="1"/>
      <c r="U55" s="1"/>
      <c r="V55" s="1"/>
      <c r="W55" s="1"/>
      <c r="X55" s="1"/>
      <c r="Y55" s="89" t="s">
        <v>42</v>
      </c>
      <c r="Z55" s="89" t="s">
        <v>77</v>
      </c>
      <c r="AA55" s="89" t="s">
        <v>92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89" t="s">
        <v>42</v>
      </c>
      <c r="AO55" s="89" t="s">
        <v>100</v>
      </c>
      <c r="AP55" s="89" t="s">
        <v>100</v>
      </c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89" t="s">
        <v>42</v>
      </c>
      <c r="BP55" s="89" t="s">
        <v>69</v>
      </c>
      <c r="BQ55" s="89" t="s">
        <v>64</v>
      </c>
      <c r="BR55" s="1"/>
      <c r="BS55" s="1"/>
      <c r="BT55" s="1"/>
      <c r="BU55" s="1"/>
      <c r="BV55" s="1"/>
      <c r="BW55" s="1"/>
      <c r="BX55" s="89" t="s">
        <v>42</v>
      </c>
      <c r="BY55" s="89" t="s">
        <v>105</v>
      </c>
      <c r="BZ55" s="89" t="s">
        <v>109</v>
      </c>
      <c r="CA55" s="1"/>
      <c r="CB55" s="1"/>
      <c r="CC55" s="1"/>
    </row>
    <row r="56" spans="1:81" s="3" customFormat="1" ht="12.75">
      <c r="A56" s="90">
        <v>52</v>
      </c>
      <c r="B56" s="90" t="s">
        <v>563</v>
      </c>
      <c r="C56" s="90" t="s">
        <v>630</v>
      </c>
      <c r="D56" s="89" t="s">
        <v>586</v>
      </c>
      <c r="E56" s="90" t="s">
        <v>151</v>
      </c>
      <c r="F56" s="64">
        <f t="shared" si="7"/>
        <v>100</v>
      </c>
      <c r="G56" s="2"/>
      <c r="H56" s="33"/>
      <c r="I56" s="5"/>
      <c r="J56" s="35">
        <f t="shared" si="4"/>
        <v>6</v>
      </c>
      <c r="K56" s="26">
        <f t="shared" si="5"/>
        <v>100</v>
      </c>
      <c r="L56" s="26"/>
      <c r="M56" s="66"/>
      <c r="N56" s="66"/>
      <c r="O56" s="65" t="str">
        <f t="shared" si="6"/>
        <v> </v>
      </c>
      <c r="P56" s="89" t="s">
        <v>42</v>
      </c>
      <c r="Q56" s="89" t="s">
        <v>208</v>
      </c>
      <c r="R56" s="89" t="s">
        <v>103</v>
      </c>
      <c r="S56" s="89" t="s">
        <v>42</v>
      </c>
      <c r="T56" s="89" t="s">
        <v>92</v>
      </c>
      <c r="U56" s="89" t="s">
        <v>99</v>
      </c>
      <c r="V56" s="89" t="s">
        <v>42</v>
      </c>
      <c r="W56" s="89" t="s">
        <v>105</v>
      </c>
      <c r="X56" s="89" t="s">
        <v>110</v>
      </c>
      <c r="Y56" s="1"/>
      <c r="Z56" s="1"/>
      <c r="AA56" s="1"/>
      <c r="AB56" s="1"/>
      <c r="AC56" s="1"/>
      <c r="AD56" s="1"/>
      <c r="AE56" s="1"/>
      <c r="AF56" s="1"/>
      <c r="AG56" s="1"/>
      <c r="AH56" s="89" t="s">
        <v>42</v>
      </c>
      <c r="AI56" s="89" t="s">
        <v>283</v>
      </c>
      <c r="AJ56" s="89" t="s">
        <v>75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89" t="s">
        <v>42</v>
      </c>
      <c r="BD56" s="89" t="s">
        <v>73</v>
      </c>
      <c r="BE56" s="89" t="s">
        <v>109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89" t="s">
        <v>42</v>
      </c>
      <c r="BV56" s="89" t="s">
        <v>102</v>
      </c>
      <c r="BW56" s="89" t="s">
        <v>99</v>
      </c>
      <c r="BX56" s="1"/>
      <c r="BY56" s="1"/>
      <c r="BZ56" s="1"/>
      <c r="CA56" s="1"/>
      <c r="CB56" s="1"/>
      <c r="CC56" s="1"/>
    </row>
    <row r="57" spans="1:81" s="3" customFormat="1" ht="12.75">
      <c r="A57" s="90">
        <v>53</v>
      </c>
      <c r="B57" s="90" t="s">
        <v>563</v>
      </c>
      <c r="C57" s="90" t="s">
        <v>631</v>
      </c>
      <c r="D57" s="89" t="s">
        <v>565</v>
      </c>
      <c r="E57" s="90" t="s">
        <v>159</v>
      </c>
      <c r="F57" s="64">
        <f t="shared" si="7"/>
        <v>98</v>
      </c>
      <c r="G57" s="2"/>
      <c r="H57" s="33"/>
      <c r="I57" s="5"/>
      <c r="J57" s="35">
        <f t="shared" si="4"/>
        <v>5</v>
      </c>
      <c r="K57" s="26">
        <f t="shared" si="5"/>
        <v>88</v>
      </c>
      <c r="L57" s="26"/>
      <c r="M57" s="66"/>
      <c r="N57" s="66">
        <v>10</v>
      </c>
      <c r="O57" s="65" t="str">
        <f t="shared" si="6"/>
        <v> 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89" t="s">
        <v>42</v>
      </c>
      <c r="AI57" s="89" t="s">
        <v>269</v>
      </c>
      <c r="AJ57" s="89" t="s">
        <v>105</v>
      </c>
      <c r="AK57" s="89" t="s">
        <v>42</v>
      </c>
      <c r="AL57" s="89" t="s">
        <v>104</v>
      </c>
      <c r="AM57" s="89" t="s">
        <v>103</v>
      </c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89" t="s">
        <v>42</v>
      </c>
      <c r="BD57" s="89" t="s">
        <v>81</v>
      </c>
      <c r="BE57" s="89" t="s">
        <v>104</v>
      </c>
      <c r="BF57" s="1"/>
      <c r="BG57" s="1"/>
      <c r="BH57" s="1"/>
      <c r="BI57" s="89" t="s">
        <v>42</v>
      </c>
      <c r="BJ57" s="89" t="s">
        <v>104</v>
      </c>
      <c r="BK57" s="89" t="s">
        <v>100</v>
      </c>
      <c r="BL57" s="1"/>
      <c r="BM57" s="1"/>
      <c r="BN57" s="1"/>
      <c r="BO57" s="1"/>
      <c r="BP57" s="1"/>
      <c r="BQ57" s="1"/>
      <c r="BR57" s="89" t="s">
        <v>42</v>
      </c>
      <c r="BS57" s="89" t="s">
        <v>110</v>
      </c>
      <c r="BT57" s="89" t="s">
        <v>109</v>
      </c>
      <c r="BU57" s="1"/>
      <c r="BV57" s="1"/>
      <c r="BW57" s="1"/>
      <c r="BX57" s="1"/>
      <c r="BY57" s="1"/>
      <c r="BZ57" s="1"/>
      <c r="CA57" s="1"/>
      <c r="CB57" s="1"/>
      <c r="CC57" s="1"/>
    </row>
    <row r="58" spans="1:81" s="3" customFormat="1" ht="12.75">
      <c r="A58" s="90">
        <v>54</v>
      </c>
      <c r="B58" s="90" t="s">
        <v>563</v>
      </c>
      <c r="C58" s="90" t="s">
        <v>632</v>
      </c>
      <c r="D58" s="89" t="s">
        <v>565</v>
      </c>
      <c r="E58" s="1" t="s">
        <v>633</v>
      </c>
      <c r="F58" s="64">
        <f t="shared" si="7"/>
        <v>97</v>
      </c>
      <c r="G58" s="2"/>
      <c r="H58" s="33"/>
      <c r="I58" s="5"/>
      <c r="J58" s="35">
        <f t="shared" si="4"/>
        <v>4</v>
      </c>
      <c r="K58" s="26">
        <f t="shared" si="5"/>
        <v>97</v>
      </c>
      <c r="L58" s="26"/>
      <c r="M58" s="66"/>
      <c r="N58" s="66"/>
      <c r="O58" s="65" t="str">
        <f t="shared" si="6"/>
        <v> </v>
      </c>
      <c r="P58" s="89" t="s">
        <v>42</v>
      </c>
      <c r="Q58" s="89" t="s">
        <v>81</v>
      </c>
      <c r="R58" s="89" t="s">
        <v>109</v>
      </c>
      <c r="S58" s="89" t="s">
        <v>42</v>
      </c>
      <c r="T58" s="89" t="s">
        <v>68</v>
      </c>
      <c r="U58" s="89" t="s">
        <v>75</v>
      </c>
      <c r="V58" s="1"/>
      <c r="W58" s="1"/>
      <c r="X58" s="1"/>
      <c r="Y58" s="89" t="s">
        <v>42</v>
      </c>
      <c r="Z58" s="89" t="s">
        <v>66</v>
      </c>
      <c r="AA58" s="89" t="s">
        <v>65</v>
      </c>
      <c r="AB58" s="89" t="s">
        <v>42</v>
      </c>
      <c r="AC58" s="89" t="s">
        <v>75</v>
      </c>
      <c r="AD58" s="89">
        <v>30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s="3" customFormat="1" ht="12.75">
      <c r="A59" s="90">
        <v>55</v>
      </c>
      <c r="B59" s="90" t="s">
        <v>563</v>
      </c>
      <c r="C59" s="90" t="s">
        <v>634</v>
      </c>
      <c r="D59" s="89" t="s">
        <v>252</v>
      </c>
      <c r="E59" s="90" t="s">
        <v>221</v>
      </c>
      <c r="F59" s="64">
        <f t="shared" si="7"/>
        <v>96</v>
      </c>
      <c r="G59" s="2"/>
      <c r="H59" s="33"/>
      <c r="I59" s="5"/>
      <c r="J59" s="35">
        <f aca="true" t="shared" si="8" ref="J59:J90">P59+S59+V59+Y59+AB59+AE59+AH59+AK59+AN59+AQ59+AT59+AW59+AZ59+BC59+BF59+BI59+BL59+BO59+BR59+BU59+BX59+CA59</f>
        <v>3</v>
      </c>
      <c r="K59" s="26">
        <f aca="true" t="shared" si="9" ref="K59:K90">R59+U59+X59+AA59+AD59+AG59+AJ59+AM59+AP59+AS59+AV59+AY59+BB59+BE59+BH59+BK59+BN59+BQ59+BT59+BW59+BZ59+CC59</f>
        <v>96</v>
      </c>
      <c r="L59" s="26"/>
      <c r="M59" s="66"/>
      <c r="N59" s="66"/>
      <c r="O59" s="65" t="str">
        <f aca="true" t="shared" si="10" ref="O59:O90">IF(COUNTIF(assolute,C59)&gt;1,"x"," ")</f>
        <v> 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89" t="s">
        <v>42</v>
      </c>
      <c r="AF59" s="89" t="s">
        <v>101</v>
      </c>
      <c r="AG59" s="89" t="s">
        <v>102</v>
      </c>
      <c r="AH59" s="89" t="s">
        <v>42</v>
      </c>
      <c r="AI59" s="89" t="s">
        <v>104</v>
      </c>
      <c r="AJ59" s="89" t="s">
        <v>411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89" t="s">
        <v>42</v>
      </c>
      <c r="BD59" s="89" t="s">
        <v>102</v>
      </c>
      <c r="BE59" s="89" t="s">
        <v>118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s="3" customFormat="1" ht="12.75">
      <c r="A60" s="90">
        <v>56</v>
      </c>
      <c r="B60" s="90" t="s">
        <v>563</v>
      </c>
      <c r="C60" s="90" t="s">
        <v>635</v>
      </c>
      <c r="D60" s="89" t="s">
        <v>252</v>
      </c>
      <c r="E60" s="90" t="s">
        <v>153</v>
      </c>
      <c r="F60" s="64">
        <f t="shared" si="7"/>
        <v>93</v>
      </c>
      <c r="G60" s="2"/>
      <c r="H60" s="33"/>
      <c r="I60" s="5"/>
      <c r="J60" s="35">
        <f t="shared" si="8"/>
        <v>4</v>
      </c>
      <c r="K60" s="26">
        <f t="shared" si="9"/>
        <v>83</v>
      </c>
      <c r="L60" s="26"/>
      <c r="M60" s="66"/>
      <c r="N60" s="66">
        <v>10</v>
      </c>
      <c r="O60" s="65" t="str">
        <f t="shared" si="10"/>
        <v> </v>
      </c>
      <c r="P60" s="1"/>
      <c r="Q60" s="1"/>
      <c r="R60" s="1"/>
      <c r="S60" s="89" t="s">
        <v>42</v>
      </c>
      <c r="T60" s="89" t="s">
        <v>69</v>
      </c>
      <c r="U60" s="89" t="s">
        <v>77</v>
      </c>
      <c r="V60" s="1"/>
      <c r="W60" s="1"/>
      <c r="X60" s="1"/>
      <c r="Y60" s="1"/>
      <c r="Z60" s="1"/>
      <c r="AA60" s="1"/>
      <c r="AB60" s="89" t="s">
        <v>42</v>
      </c>
      <c r="AC60" s="89" t="s">
        <v>71</v>
      </c>
      <c r="AD60" s="89">
        <v>26</v>
      </c>
      <c r="AE60" s="1"/>
      <c r="AF60" s="1"/>
      <c r="AG60" s="1"/>
      <c r="AH60" s="89" t="s">
        <v>42</v>
      </c>
      <c r="AI60" s="89" t="s">
        <v>391</v>
      </c>
      <c r="AJ60" s="89" t="s">
        <v>101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89" t="s">
        <v>42</v>
      </c>
      <c r="BD60" s="89" t="s">
        <v>69</v>
      </c>
      <c r="BE60" s="89" t="s">
        <v>75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s="3" customFormat="1" ht="12.75">
      <c r="A61" s="90">
        <v>57</v>
      </c>
      <c r="B61" s="90" t="s">
        <v>563</v>
      </c>
      <c r="C61" s="90" t="s">
        <v>637</v>
      </c>
      <c r="D61" s="89" t="s">
        <v>582</v>
      </c>
      <c r="E61" s="90" t="s">
        <v>159</v>
      </c>
      <c r="F61" s="64">
        <f t="shared" si="7"/>
        <v>92</v>
      </c>
      <c r="G61" s="2"/>
      <c r="H61" s="33"/>
      <c r="I61" s="5"/>
      <c r="J61" s="35">
        <f t="shared" si="8"/>
        <v>4</v>
      </c>
      <c r="K61" s="26">
        <f t="shared" si="9"/>
        <v>92</v>
      </c>
      <c r="L61" s="26"/>
      <c r="M61" s="66"/>
      <c r="N61" s="66"/>
      <c r="O61" s="65" t="str">
        <f t="shared" si="10"/>
        <v> 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89" t="s">
        <v>42</v>
      </c>
      <c r="AI61" s="89" t="s">
        <v>118</v>
      </c>
      <c r="AJ61" s="89" t="s">
        <v>92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89" t="s">
        <v>42</v>
      </c>
      <c r="BD61" s="89" t="s">
        <v>91</v>
      </c>
      <c r="BE61" s="89" t="s">
        <v>105</v>
      </c>
      <c r="BF61" s="1"/>
      <c r="BG61" s="1"/>
      <c r="BH61" s="1"/>
      <c r="BI61" s="89" t="s">
        <v>42</v>
      </c>
      <c r="BJ61" s="89" t="s">
        <v>108</v>
      </c>
      <c r="BK61" s="89" t="s">
        <v>77</v>
      </c>
      <c r="BL61" s="1"/>
      <c r="BM61" s="1"/>
      <c r="BN61" s="1"/>
      <c r="BO61" s="1"/>
      <c r="BP61" s="1"/>
      <c r="BQ61" s="1"/>
      <c r="BR61" s="89" t="s">
        <v>42</v>
      </c>
      <c r="BS61" s="89" t="s">
        <v>108</v>
      </c>
      <c r="BT61" s="89" t="s">
        <v>99</v>
      </c>
      <c r="BU61" s="1"/>
      <c r="BV61" s="1"/>
      <c r="BW61" s="1"/>
      <c r="BX61" s="1"/>
      <c r="BY61" s="1"/>
      <c r="BZ61" s="1"/>
      <c r="CA61" s="1"/>
      <c r="CB61" s="1"/>
      <c r="CC61" s="1"/>
    </row>
    <row r="62" spans="1:81" s="3" customFormat="1" ht="12.75">
      <c r="A62" s="90">
        <v>58</v>
      </c>
      <c r="B62" s="90" t="s">
        <v>563</v>
      </c>
      <c r="C62" s="90" t="s">
        <v>636</v>
      </c>
      <c r="D62" s="89" t="s">
        <v>586</v>
      </c>
      <c r="E62" s="90" t="s">
        <v>615</v>
      </c>
      <c r="F62" s="64">
        <f t="shared" si="7"/>
        <v>92</v>
      </c>
      <c r="G62" s="2"/>
      <c r="H62" s="33"/>
      <c r="I62" s="5"/>
      <c r="J62" s="35">
        <f t="shared" si="8"/>
        <v>3</v>
      </c>
      <c r="K62" s="26">
        <f t="shared" si="9"/>
        <v>67</v>
      </c>
      <c r="L62" s="26"/>
      <c r="M62" s="66">
        <v>25</v>
      </c>
      <c r="N62" s="66"/>
      <c r="O62" s="65" t="str">
        <f t="shared" si="10"/>
        <v> </v>
      </c>
      <c r="P62" s="1"/>
      <c r="Q62" s="1"/>
      <c r="R62" s="1"/>
      <c r="S62" s="1"/>
      <c r="T62" s="1"/>
      <c r="U62" s="1"/>
      <c r="V62" s="1"/>
      <c r="W62" s="1"/>
      <c r="X62" s="1"/>
      <c r="Y62" s="89" t="s">
        <v>42</v>
      </c>
      <c r="Z62" s="89" t="s">
        <v>91</v>
      </c>
      <c r="AA62" s="89" t="s">
        <v>68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89" t="s">
        <v>42</v>
      </c>
      <c r="AO62" s="89" t="s">
        <v>103</v>
      </c>
      <c r="AP62" s="89" t="s">
        <v>83</v>
      </c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89" t="s">
        <v>42</v>
      </c>
      <c r="BP62" s="89" t="s">
        <v>103</v>
      </c>
      <c r="BQ62" s="89" t="s">
        <v>104</v>
      </c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s="3" customFormat="1" ht="12.75">
      <c r="A63" s="90">
        <v>59</v>
      </c>
      <c r="B63" s="90" t="s">
        <v>563</v>
      </c>
      <c r="C63" s="90" t="s">
        <v>638</v>
      </c>
      <c r="D63" s="89" t="s">
        <v>565</v>
      </c>
      <c r="E63" s="90" t="s">
        <v>124</v>
      </c>
      <c r="F63" s="64">
        <f t="shared" si="7"/>
        <v>89</v>
      </c>
      <c r="G63" s="2"/>
      <c r="H63" s="33"/>
      <c r="I63" s="5"/>
      <c r="J63" s="35">
        <f t="shared" si="8"/>
        <v>4</v>
      </c>
      <c r="K63" s="26">
        <f t="shared" si="9"/>
        <v>89</v>
      </c>
      <c r="L63" s="26"/>
      <c r="M63" s="66"/>
      <c r="N63" s="66"/>
      <c r="O63" s="65" t="str">
        <f t="shared" si="10"/>
        <v> </v>
      </c>
      <c r="P63" s="1"/>
      <c r="Q63" s="1"/>
      <c r="R63" s="1"/>
      <c r="S63" s="89" t="s">
        <v>42</v>
      </c>
      <c r="T63" s="89" t="s">
        <v>91</v>
      </c>
      <c r="U63" s="89" t="s">
        <v>104</v>
      </c>
      <c r="V63" s="1"/>
      <c r="W63" s="1"/>
      <c r="X63" s="1"/>
      <c r="Y63" s="89" t="s">
        <v>42</v>
      </c>
      <c r="Z63" s="89" t="s">
        <v>81</v>
      </c>
      <c r="AA63" s="89" t="s">
        <v>83</v>
      </c>
      <c r="AB63" s="89" t="s">
        <v>42</v>
      </c>
      <c r="AC63" s="89" t="s">
        <v>91</v>
      </c>
      <c r="AD63" s="89">
        <v>24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89" t="s">
        <v>42</v>
      </c>
      <c r="BA63" s="89" t="s">
        <v>104</v>
      </c>
      <c r="BB63" s="89" t="s">
        <v>83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s="3" customFormat="1" ht="12.75">
      <c r="A64" s="90">
        <v>60</v>
      </c>
      <c r="B64" s="90" t="s">
        <v>563</v>
      </c>
      <c r="C64" s="90" t="s">
        <v>639</v>
      </c>
      <c r="D64" s="89" t="s">
        <v>565</v>
      </c>
      <c r="E64" s="90" t="s">
        <v>153</v>
      </c>
      <c r="F64" s="64">
        <f aca="true" t="shared" si="11" ref="F64:F95">K64+L64+M64+N64</f>
        <v>85</v>
      </c>
      <c r="G64" s="2"/>
      <c r="H64" s="33"/>
      <c r="I64" s="5"/>
      <c r="J64" s="35">
        <f t="shared" si="8"/>
        <v>6</v>
      </c>
      <c r="K64" s="26">
        <f t="shared" si="9"/>
        <v>75</v>
      </c>
      <c r="L64" s="26"/>
      <c r="M64" s="66"/>
      <c r="N64" s="66">
        <v>10</v>
      </c>
      <c r="O64" s="65" t="str">
        <f t="shared" si="10"/>
        <v> </v>
      </c>
      <c r="P64" s="1"/>
      <c r="Q64" s="1"/>
      <c r="R64" s="1"/>
      <c r="S64" s="89" t="s">
        <v>42</v>
      </c>
      <c r="T64" s="89" t="s">
        <v>118</v>
      </c>
      <c r="U64" s="89" t="s">
        <v>100</v>
      </c>
      <c r="V64" s="1"/>
      <c r="W64" s="1"/>
      <c r="X64" s="1"/>
      <c r="Y64" s="1"/>
      <c r="Z64" s="1"/>
      <c r="AA64" s="1"/>
      <c r="AB64" s="89" t="s">
        <v>42</v>
      </c>
      <c r="AC64" s="89" t="s">
        <v>73</v>
      </c>
      <c r="AD64" s="89" t="s">
        <v>105</v>
      </c>
      <c r="AE64" s="1"/>
      <c r="AF64" s="1"/>
      <c r="AG64" s="1"/>
      <c r="AH64" s="89" t="s">
        <v>42</v>
      </c>
      <c r="AI64" s="89" t="s">
        <v>390</v>
      </c>
      <c r="AJ64" s="89" t="s">
        <v>86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89" t="s">
        <v>42</v>
      </c>
      <c r="BD64" s="89" t="s">
        <v>312</v>
      </c>
      <c r="BE64" s="89" t="s">
        <v>76</v>
      </c>
      <c r="BF64" s="1"/>
      <c r="BG64" s="1"/>
      <c r="BH64" s="1"/>
      <c r="BI64" s="89" t="s">
        <v>42</v>
      </c>
      <c r="BJ64" s="89" t="s">
        <v>91</v>
      </c>
      <c r="BK64" s="89" t="s">
        <v>74</v>
      </c>
      <c r="BL64" s="1"/>
      <c r="BM64" s="1"/>
      <c r="BN64" s="1"/>
      <c r="BO64" s="1"/>
      <c r="BP64" s="1"/>
      <c r="BQ64" s="1"/>
      <c r="BR64" s="89" t="s">
        <v>42</v>
      </c>
      <c r="BS64" s="89" t="s">
        <v>75</v>
      </c>
      <c r="BT64" s="89" t="s">
        <v>74</v>
      </c>
      <c r="BU64" s="1"/>
      <c r="BV64" s="1"/>
      <c r="BW64" s="1"/>
      <c r="BX64" s="1"/>
      <c r="BY64" s="1"/>
      <c r="BZ64" s="1"/>
      <c r="CA64" s="1"/>
      <c r="CB64" s="1"/>
      <c r="CC64" s="1"/>
    </row>
    <row r="65" spans="1:81" s="3" customFormat="1" ht="12.75">
      <c r="A65" s="90">
        <v>61</v>
      </c>
      <c r="B65" s="90" t="s">
        <v>563</v>
      </c>
      <c r="C65" s="90" t="s">
        <v>640</v>
      </c>
      <c r="D65" s="89" t="s">
        <v>571</v>
      </c>
      <c r="E65" s="90" t="s">
        <v>166</v>
      </c>
      <c r="F65" s="64">
        <f t="shared" si="11"/>
        <v>84</v>
      </c>
      <c r="G65" s="2"/>
      <c r="H65" s="33"/>
      <c r="I65" s="5"/>
      <c r="J65" s="35">
        <f t="shared" si="8"/>
        <v>5</v>
      </c>
      <c r="K65" s="26">
        <f t="shared" si="9"/>
        <v>84</v>
      </c>
      <c r="L65" s="26"/>
      <c r="M65" s="66"/>
      <c r="N65" s="66"/>
      <c r="O65" s="65" t="str">
        <f t="shared" si="10"/>
        <v> 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89" t="s">
        <v>42</v>
      </c>
      <c r="AF65" s="89" t="s">
        <v>105</v>
      </c>
      <c r="AG65" s="89" t="s">
        <v>76</v>
      </c>
      <c r="AH65" s="89" t="s">
        <v>42</v>
      </c>
      <c r="AI65" s="89" t="s">
        <v>69</v>
      </c>
      <c r="AJ65" s="89" t="s">
        <v>291</v>
      </c>
      <c r="AK65" s="89" t="s">
        <v>42</v>
      </c>
      <c r="AL65" s="89" t="s">
        <v>99</v>
      </c>
      <c r="AM65" s="89" t="s">
        <v>99</v>
      </c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89" t="s">
        <v>42</v>
      </c>
      <c r="BS65" s="89" t="s">
        <v>83</v>
      </c>
      <c r="BT65" s="89" t="s">
        <v>82</v>
      </c>
      <c r="BU65" s="1"/>
      <c r="BV65" s="1"/>
      <c r="BW65" s="1"/>
      <c r="BX65" s="89" t="s">
        <v>42</v>
      </c>
      <c r="BY65" s="89" t="s">
        <v>68</v>
      </c>
      <c r="BZ65" s="89" t="s">
        <v>103</v>
      </c>
      <c r="CA65" s="1"/>
      <c r="CB65" s="1"/>
      <c r="CC65" s="1"/>
    </row>
    <row r="66" spans="1:81" s="3" customFormat="1" ht="12.75">
      <c r="A66" s="90">
        <v>62</v>
      </c>
      <c r="B66" s="90" t="s">
        <v>563</v>
      </c>
      <c r="C66" s="90" t="s">
        <v>641</v>
      </c>
      <c r="D66" s="89" t="s">
        <v>565</v>
      </c>
      <c r="E66" s="90" t="s">
        <v>642</v>
      </c>
      <c r="F66" s="64">
        <f t="shared" si="11"/>
        <v>81</v>
      </c>
      <c r="G66" s="2"/>
      <c r="H66" s="33"/>
      <c r="I66" s="5"/>
      <c r="J66" s="35">
        <f t="shared" si="8"/>
        <v>2</v>
      </c>
      <c r="K66" s="26">
        <f t="shared" si="9"/>
        <v>71</v>
      </c>
      <c r="L66" s="26"/>
      <c r="M66" s="66"/>
      <c r="N66" s="66">
        <v>10</v>
      </c>
      <c r="O66" s="65" t="str">
        <f t="shared" si="10"/>
        <v> 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89" t="s">
        <v>42</v>
      </c>
      <c r="AI66" s="89" t="s">
        <v>77</v>
      </c>
      <c r="AJ66" s="89" t="s">
        <v>263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89" t="s">
        <v>42</v>
      </c>
      <c r="BD66" s="89" t="s">
        <v>77</v>
      </c>
      <c r="BE66" s="89" t="s">
        <v>66</v>
      </c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s="3" customFormat="1" ht="12.75">
      <c r="A67" s="90">
        <v>63</v>
      </c>
      <c r="B67" s="90" t="s">
        <v>563</v>
      </c>
      <c r="C67" s="90" t="s">
        <v>649</v>
      </c>
      <c r="D67" s="89" t="s">
        <v>565</v>
      </c>
      <c r="E67" s="90" t="s">
        <v>375</v>
      </c>
      <c r="F67" s="64">
        <f t="shared" si="11"/>
        <v>80</v>
      </c>
      <c r="G67" s="2"/>
      <c r="H67" s="33"/>
      <c r="I67" s="5"/>
      <c r="J67" s="35">
        <f t="shared" si="8"/>
        <v>3</v>
      </c>
      <c r="K67" s="26">
        <f t="shared" si="9"/>
        <v>80</v>
      </c>
      <c r="L67" s="26"/>
      <c r="M67" s="66"/>
      <c r="N67" s="66"/>
      <c r="O67" s="65" t="str">
        <f t="shared" si="10"/>
        <v> 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89" t="s">
        <v>42</v>
      </c>
      <c r="BA67" s="89" t="s">
        <v>101</v>
      </c>
      <c r="BB67" s="89" t="s">
        <v>118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89" t="s">
        <v>42</v>
      </c>
      <c r="BY67" s="89" t="s">
        <v>87</v>
      </c>
      <c r="BZ67" s="89" t="s">
        <v>66</v>
      </c>
      <c r="CA67" s="89" t="s">
        <v>42</v>
      </c>
      <c r="CB67" s="89" t="s">
        <v>108</v>
      </c>
      <c r="CC67" s="89" t="s">
        <v>102</v>
      </c>
    </row>
    <row r="68" spans="1:81" s="3" customFormat="1" ht="12.75">
      <c r="A68" s="90">
        <v>64</v>
      </c>
      <c r="B68" s="90" t="s">
        <v>563</v>
      </c>
      <c r="C68" s="90" t="s">
        <v>651</v>
      </c>
      <c r="D68" s="89" t="s">
        <v>586</v>
      </c>
      <c r="E68" s="90" t="s">
        <v>189</v>
      </c>
      <c r="F68" s="64">
        <f t="shared" si="11"/>
        <v>77</v>
      </c>
      <c r="G68" s="2"/>
      <c r="H68" s="33"/>
      <c r="I68" s="5"/>
      <c r="J68" s="35">
        <f t="shared" si="8"/>
        <v>3</v>
      </c>
      <c r="K68" s="26">
        <f t="shared" si="9"/>
        <v>77</v>
      </c>
      <c r="L68" s="26"/>
      <c r="M68" s="66"/>
      <c r="N68" s="66"/>
      <c r="O68" s="65" t="str">
        <f t="shared" si="10"/>
        <v> </v>
      </c>
      <c r="P68" s="1"/>
      <c r="Q68" s="1"/>
      <c r="R68" s="1"/>
      <c r="S68" s="89" t="s">
        <v>42</v>
      </c>
      <c r="T68" s="89" t="s">
        <v>65</v>
      </c>
      <c r="U68" s="89" t="s">
        <v>83</v>
      </c>
      <c r="V68" s="1"/>
      <c r="W68" s="1"/>
      <c r="X68" s="1"/>
      <c r="Y68" s="89" t="s">
        <v>42</v>
      </c>
      <c r="Z68" s="89" t="s">
        <v>102</v>
      </c>
      <c r="AA68" s="89" t="s">
        <v>113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89" t="s">
        <v>42</v>
      </c>
      <c r="CB68" s="89" t="s">
        <v>99</v>
      </c>
      <c r="CC68" s="89" t="s">
        <v>104</v>
      </c>
    </row>
    <row r="69" spans="1:81" s="3" customFormat="1" ht="12.75">
      <c r="A69" s="90">
        <v>65</v>
      </c>
      <c r="B69" s="90" t="s">
        <v>563</v>
      </c>
      <c r="C69" s="90" t="s">
        <v>643</v>
      </c>
      <c r="D69" s="89" t="s">
        <v>586</v>
      </c>
      <c r="E69" s="1" t="s">
        <v>136</v>
      </c>
      <c r="F69" s="64">
        <f t="shared" si="11"/>
        <v>74</v>
      </c>
      <c r="G69" s="2"/>
      <c r="H69" s="33"/>
      <c r="I69" s="5"/>
      <c r="J69" s="35">
        <f t="shared" si="8"/>
        <v>12</v>
      </c>
      <c r="K69" s="26">
        <f t="shared" si="9"/>
        <v>74</v>
      </c>
      <c r="L69" s="26"/>
      <c r="M69" s="66"/>
      <c r="N69" s="66"/>
      <c r="O69" s="65" t="str">
        <f t="shared" si="10"/>
        <v> </v>
      </c>
      <c r="P69" s="89" t="s">
        <v>42</v>
      </c>
      <c r="Q69" s="89" t="s">
        <v>411</v>
      </c>
      <c r="R69" s="89" t="s">
        <v>72</v>
      </c>
      <c r="S69" s="89" t="s">
        <v>42</v>
      </c>
      <c r="T69" s="89" t="s">
        <v>411</v>
      </c>
      <c r="U69" s="89" t="s">
        <v>72</v>
      </c>
      <c r="V69" s="1"/>
      <c r="W69" s="1"/>
      <c r="X69" s="1"/>
      <c r="Y69" s="89" t="s">
        <v>42</v>
      </c>
      <c r="Z69" s="89" t="s">
        <v>392</v>
      </c>
      <c r="AA69" s="89" t="s">
        <v>82</v>
      </c>
      <c r="AB69" s="89" t="s">
        <v>42</v>
      </c>
      <c r="AC69" s="89" t="s">
        <v>395</v>
      </c>
      <c r="AD69" s="89" t="s">
        <v>67</v>
      </c>
      <c r="AE69" s="1"/>
      <c r="AF69" s="1"/>
      <c r="AG69" s="125"/>
      <c r="AH69" s="89" t="s">
        <v>42</v>
      </c>
      <c r="AI69" s="89" t="s">
        <v>575</v>
      </c>
      <c r="AJ69" s="89" t="s">
        <v>67</v>
      </c>
      <c r="AK69" s="89" t="s">
        <v>42</v>
      </c>
      <c r="AL69" s="89" t="s">
        <v>69</v>
      </c>
      <c r="AM69" s="89" t="s">
        <v>64</v>
      </c>
      <c r="AN69" s="89" t="s">
        <v>42</v>
      </c>
      <c r="AO69" s="89" t="s">
        <v>81</v>
      </c>
      <c r="AP69" s="89" t="s">
        <v>72</v>
      </c>
      <c r="AQ69" s="89" t="s">
        <v>42</v>
      </c>
      <c r="AR69" s="89" t="s">
        <v>65</v>
      </c>
      <c r="AS69" s="89" t="s">
        <v>74</v>
      </c>
      <c r="AT69" s="89" t="s">
        <v>42</v>
      </c>
      <c r="AU69" s="89" t="s">
        <v>92</v>
      </c>
      <c r="AV69" s="89" t="s">
        <v>70</v>
      </c>
      <c r="AW69" s="1"/>
      <c r="AX69" s="1"/>
      <c r="AY69" s="1"/>
      <c r="AZ69" s="89" t="s">
        <v>42</v>
      </c>
      <c r="BA69" s="89" t="s">
        <v>208</v>
      </c>
      <c r="BB69" s="89" t="s">
        <v>67</v>
      </c>
      <c r="BC69" s="89" t="s">
        <v>42</v>
      </c>
      <c r="BD69" s="89" t="s">
        <v>263</v>
      </c>
      <c r="BE69" s="89" t="s">
        <v>87</v>
      </c>
      <c r="BF69" s="1"/>
      <c r="BG69" s="1"/>
      <c r="BH69" s="1"/>
      <c r="BI69" s="1"/>
      <c r="BJ69" s="1"/>
      <c r="BK69" s="1"/>
      <c r="BL69" s="1"/>
      <c r="BM69" s="1"/>
      <c r="BN69" s="125"/>
      <c r="BO69" s="1"/>
      <c r="BP69" s="1"/>
      <c r="BQ69" s="1"/>
      <c r="BR69" s="1"/>
      <c r="BS69" s="1"/>
      <c r="BT69" s="1"/>
      <c r="BU69" s="89" t="s">
        <v>42</v>
      </c>
      <c r="BV69" s="89" t="s">
        <v>75</v>
      </c>
      <c r="BW69" s="89" t="s">
        <v>86</v>
      </c>
      <c r="BX69" s="1"/>
      <c r="BY69" s="1"/>
      <c r="BZ69" s="1"/>
      <c r="CA69" s="1"/>
      <c r="CB69" s="1"/>
      <c r="CC69" s="1"/>
    </row>
    <row r="70" spans="1:81" s="3" customFormat="1" ht="12.75">
      <c r="A70" s="90">
        <v>66</v>
      </c>
      <c r="B70" s="90" t="s">
        <v>563</v>
      </c>
      <c r="C70" s="90" t="s">
        <v>645</v>
      </c>
      <c r="D70" s="89" t="s">
        <v>582</v>
      </c>
      <c r="E70" s="90" t="s">
        <v>151</v>
      </c>
      <c r="F70" s="64">
        <f t="shared" si="11"/>
        <v>72</v>
      </c>
      <c r="G70" s="2"/>
      <c r="H70" s="33"/>
      <c r="I70" s="5"/>
      <c r="J70" s="35">
        <f t="shared" si="8"/>
        <v>6</v>
      </c>
      <c r="K70" s="26">
        <f t="shared" si="9"/>
        <v>72</v>
      </c>
      <c r="L70" s="26"/>
      <c r="M70" s="66"/>
      <c r="N70" s="66"/>
      <c r="O70" s="65" t="str">
        <f t="shared" si="10"/>
        <v> </v>
      </c>
      <c r="P70" s="89" t="s">
        <v>42</v>
      </c>
      <c r="Q70" s="89" t="s">
        <v>263</v>
      </c>
      <c r="R70" s="89" t="s">
        <v>74</v>
      </c>
      <c r="S70" s="89" t="s">
        <v>42</v>
      </c>
      <c r="T70" s="89" t="s">
        <v>283</v>
      </c>
      <c r="U70" s="89" t="s">
        <v>87</v>
      </c>
      <c r="V70" s="89" t="s">
        <v>42</v>
      </c>
      <c r="W70" s="89" t="s">
        <v>68</v>
      </c>
      <c r="X70" s="89" t="s">
        <v>76</v>
      </c>
      <c r="Y70" s="1"/>
      <c r="Z70" s="1"/>
      <c r="AA70" s="1"/>
      <c r="AB70" s="89" t="s">
        <v>42</v>
      </c>
      <c r="AC70" s="89" t="s">
        <v>276</v>
      </c>
      <c r="AD70" s="89" t="s">
        <v>109</v>
      </c>
      <c r="AE70" s="1"/>
      <c r="AF70" s="1"/>
      <c r="AG70" s="1"/>
      <c r="AH70" s="89" t="s">
        <v>42</v>
      </c>
      <c r="AI70" s="89" t="s">
        <v>395</v>
      </c>
      <c r="AJ70" s="89" t="s">
        <v>108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89" t="s">
        <v>42</v>
      </c>
      <c r="BV70" s="89" t="s">
        <v>77</v>
      </c>
      <c r="BW70" s="89" t="s">
        <v>110</v>
      </c>
      <c r="BX70" s="1"/>
      <c r="BY70" s="1"/>
      <c r="BZ70" s="1"/>
      <c r="CA70" s="1"/>
      <c r="CB70" s="1"/>
      <c r="CC70" s="1"/>
    </row>
    <row r="71" spans="1:81" s="3" customFormat="1" ht="12.75">
      <c r="A71" s="90">
        <v>67</v>
      </c>
      <c r="B71" s="90" t="s">
        <v>563</v>
      </c>
      <c r="C71" s="90" t="s">
        <v>644</v>
      </c>
      <c r="D71" s="89" t="s">
        <v>582</v>
      </c>
      <c r="E71" s="90" t="s">
        <v>642</v>
      </c>
      <c r="F71" s="64">
        <f t="shared" si="11"/>
        <v>72</v>
      </c>
      <c r="G71" s="2"/>
      <c r="H71" s="33"/>
      <c r="I71" s="5"/>
      <c r="J71" s="35">
        <f t="shared" si="8"/>
        <v>1</v>
      </c>
      <c r="K71" s="26">
        <f t="shared" si="9"/>
        <v>47</v>
      </c>
      <c r="L71" s="26"/>
      <c r="M71" s="66"/>
      <c r="N71" s="66">
        <v>25</v>
      </c>
      <c r="O71" s="65" t="str">
        <f t="shared" si="10"/>
        <v> 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89" t="s">
        <v>42</v>
      </c>
      <c r="BD71" s="89" t="s">
        <v>72</v>
      </c>
      <c r="BE71" s="89" t="s">
        <v>392</v>
      </c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s="3" customFormat="1" ht="12.75">
      <c r="A72" s="90">
        <v>68</v>
      </c>
      <c r="B72" s="90" t="s">
        <v>563</v>
      </c>
      <c r="C72" s="90" t="s">
        <v>646</v>
      </c>
      <c r="D72" s="89" t="s">
        <v>582</v>
      </c>
      <c r="E72" s="90" t="s">
        <v>449</v>
      </c>
      <c r="F72" s="64">
        <f t="shared" si="11"/>
        <v>70</v>
      </c>
      <c r="G72" s="2"/>
      <c r="H72" s="33"/>
      <c r="I72" s="5"/>
      <c r="J72" s="35">
        <f t="shared" si="8"/>
        <v>6</v>
      </c>
      <c r="K72" s="26">
        <f t="shared" si="9"/>
        <v>60</v>
      </c>
      <c r="L72" s="26"/>
      <c r="M72" s="66">
        <v>10</v>
      </c>
      <c r="N72" s="66"/>
      <c r="O72" s="65" t="str">
        <f t="shared" si="10"/>
        <v> 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89" t="s">
        <v>42</v>
      </c>
      <c r="AR72" s="89" t="s">
        <v>104</v>
      </c>
      <c r="AS72" s="89" t="s">
        <v>110</v>
      </c>
      <c r="AT72" s="1"/>
      <c r="AU72" s="1"/>
      <c r="AV72" s="1"/>
      <c r="AW72" s="89" t="s">
        <v>42</v>
      </c>
      <c r="AX72" s="89" t="s">
        <v>110</v>
      </c>
      <c r="AY72" s="89" t="s">
        <v>109</v>
      </c>
      <c r="AZ72" s="89" t="s">
        <v>42</v>
      </c>
      <c r="BA72" s="89" t="s">
        <v>73</v>
      </c>
      <c r="BB72" s="89" t="s">
        <v>82</v>
      </c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89" t="s">
        <v>42</v>
      </c>
      <c r="BP72" s="89" t="s">
        <v>83</v>
      </c>
      <c r="BQ72" s="89" t="s">
        <v>87</v>
      </c>
      <c r="BR72" s="89" t="s">
        <v>42</v>
      </c>
      <c r="BS72" s="89" t="s">
        <v>68</v>
      </c>
      <c r="BT72" s="89" t="s">
        <v>67</v>
      </c>
      <c r="BU72" s="1"/>
      <c r="BV72" s="1"/>
      <c r="BW72" s="1"/>
      <c r="BX72" s="1"/>
      <c r="BY72" s="1"/>
      <c r="BZ72" s="1"/>
      <c r="CA72" s="89" t="s">
        <v>42</v>
      </c>
      <c r="CB72" s="89" t="s">
        <v>66</v>
      </c>
      <c r="CC72" s="89" t="s">
        <v>67</v>
      </c>
    </row>
    <row r="73" spans="1:81" s="3" customFormat="1" ht="12.75">
      <c r="A73" s="90">
        <v>69</v>
      </c>
      <c r="B73" s="90" t="s">
        <v>563</v>
      </c>
      <c r="C73" s="90" t="s">
        <v>662</v>
      </c>
      <c r="D73" s="89" t="s">
        <v>565</v>
      </c>
      <c r="E73" s="90" t="s">
        <v>189</v>
      </c>
      <c r="F73" s="64">
        <f t="shared" si="11"/>
        <v>64</v>
      </c>
      <c r="G73" s="2"/>
      <c r="H73" s="33"/>
      <c r="I73" s="5"/>
      <c r="J73" s="35">
        <f t="shared" si="8"/>
        <v>2</v>
      </c>
      <c r="K73" s="26">
        <f t="shared" si="9"/>
        <v>64</v>
      </c>
      <c r="L73" s="26"/>
      <c r="M73" s="66"/>
      <c r="N73" s="66"/>
      <c r="O73" s="65" t="str">
        <f t="shared" si="10"/>
        <v> </v>
      </c>
      <c r="P73" s="1"/>
      <c r="Q73" s="1"/>
      <c r="R73" s="1"/>
      <c r="S73" s="1"/>
      <c r="T73" s="1"/>
      <c r="U73" s="1"/>
      <c r="V73" s="1"/>
      <c r="W73" s="1"/>
      <c r="X73" s="1"/>
      <c r="Y73" s="89" t="s">
        <v>42</v>
      </c>
      <c r="Z73" s="89" t="s">
        <v>108</v>
      </c>
      <c r="AA73" s="89" t="s">
        <v>283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89" t="s">
        <v>42</v>
      </c>
      <c r="CB73" s="89" t="s">
        <v>101</v>
      </c>
      <c r="CC73" s="89" t="s">
        <v>75</v>
      </c>
    </row>
    <row r="74" spans="1:81" s="3" customFormat="1" ht="12.75">
      <c r="A74" s="90">
        <v>70</v>
      </c>
      <c r="B74" s="90" t="s">
        <v>563</v>
      </c>
      <c r="C74" s="90" t="s">
        <v>648</v>
      </c>
      <c r="D74" s="89" t="s">
        <v>586</v>
      </c>
      <c r="E74" s="90" t="s">
        <v>268</v>
      </c>
      <c r="F74" s="64">
        <f t="shared" si="11"/>
        <v>61</v>
      </c>
      <c r="G74" s="2"/>
      <c r="H74" s="33"/>
      <c r="I74" s="5"/>
      <c r="J74" s="35">
        <f t="shared" si="8"/>
        <v>5</v>
      </c>
      <c r="K74" s="26">
        <f t="shared" si="9"/>
        <v>61</v>
      </c>
      <c r="L74" s="26"/>
      <c r="M74" s="66"/>
      <c r="N74" s="66"/>
      <c r="O74" s="65" t="str">
        <f t="shared" si="10"/>
        <v> </v>
      </c>
      <c r="P74" s="1"/>
      <c r="Q74" s="1"/>
      <c r="R74" s="1"/>
      <c r="S74" s="1"/>
      <c r="T74" s="1"/>
      <c r="U74" s="1"/>
      <c r="V74" s="1"/>
      <c r="W74" s="1"/>
      <c r="X74" s="1"/>
      <c r="Y74" s="89" t="s">
        <v>42</v>
      </c>
      <c r="Z74" s="89" t="s">
        <v>208</v>
      </c>
      <c r="AA74" s="89" t="s">
        <v>104</v>
      </c>
      <c r="AB74" s="89" t="s">
        <v>42</v>
      </c>
      <c r="AC74" s="89" t="s">
        <v>312</v>
      </c>
      <c r="AD74" s="89" t="s">
        <v>110</v>
      </c>
      <c r="AE74" s="1"/>
      <c r="AF74" s="1"/>
      <c r="AG74" s="1"/>
      <c r="AH74" s="89" t="s">
        <v>42</v>
      </c>
      <c r="AI74" s="89" t="s">
        <v>411</v>
      </c>
      <c r="AJ74" s="89" t="s">
        <v>104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89" t="s">
        <v>42</v>
      </c>
      <c r="BV74" s="89" t="s">
        <v>81</v>
      </c>
      <c r="BW74" s="89" t="s">
        <v>72</v>
      </c>
      <c r="BX74" s="89" t="s">
        <v>42</v>
      </c>
      <c r="BY74" s="89" t="s">
        <v>92</v>
      </c>
      <c r="BZ74" s="89" t="s">
        <v>64</v>
      </c>
      <c r="CA74" s="1"/>
      <c r="CB74" s="1"/>
      <c r="CC74" s="1"/>
    </row>
    <row r="75" spans="1:81" s="3" customFormat="1" ht="12.75">
      <c r="A75" s="90">
        <v>71</v>
      </c>
      <c r="B75" s="90" t="s">
        <v>563</v>
      </c>
      <c r="C75" s="90" t="s">
        <v>650</v>
      </c>
      <c r="D75" s="89" t="s">
        <v>565</v>
      </c>
      <c r="E75" s="90" t="s">
        <v>153</v>
      </c>
      <c r="F75" s="64">
        <f t="shared" si="11"/>
        <v>59</v>
      </c>
      <c r="G75" s="2"/>
      <c r="H75" s="33"/>
      <c r="I75" s="5"/>
      <c r="J75" s="35">
        <f t="shared" si="8"/>
        <v>4</v>
      </c>
      <c r="K75" s="26">
        <f t="shared" si="9"/>
        <v>49</v>
      </c>
      <c r="L75" s="26"/>
      <c r="M75" s="66"/>
      <c r="N75" s="66">
        <v>10</v>
      </c>
      <c r="O75" s="65" t="str">
        <f t="shared" si="10"/>
        <v> 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89" t="s">
        <v>42</v>
      </c>
      <c r="AF75" s="89" t="s">
        <v>102</v>
      </c>
      <c r="AG75" s="89" t="s">
        <v>101</v>
      </c>
      <c r="AH75" s="89" t="s">
        <v>42</v>
      </c>
      <c r="AI75" s="89" t="s">
        <v>423</v>
      </c>
      <c r="AJ75" s="89" t="s">
        <v>103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89" t="s">
        <v>42</v>
      </c>
      <c r="BD75" s="89" t="s">
        <v>291</v>
      </c>
      <c r="BE75" s="89" t="s">
        <v>110</v>
      </c>
      <c r="BF75" s="1"/>
      <c r="BG75" s="1"/>
      <c r="BH75" s="1"/>
      <c r="BI75" s="89" t="s">
        <v>42</v>
      </c>
      <c r="BJ75" s="89" t="s">
        <v>65</v>
      </c>
      <c r="BK75" s="89" t="s">
        <v>101</v>
      </c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s="3" customFormat="1" ht="12.75">
      <c r="A76" s="90">
        <v>72</v>
      </c>
      <c r="B76" s="90" t="s">
        <v>563</v>
      </c>
      <c r="C76" s="90" t="s">
        <v>652</v>
      </c>
      <c r="D76" s="89" t="s">
        <v>571</v>
      </c>
      <c r="E76" s="90" t="s">
        <v>153</v>
      </c>
      <c r="F76" s="64">
        <f t="shared" si="11"/>
        <v>58</v>
      </c>
      <c r="G76" s="2"/>
      <c r="H76" s="33"/>
      <c r="I76" s="5"/>
      <c r="J76" s="35">
        <f t="shared" si="8"/>
        <v>3</v>
      </c>
      <c r="K76" s="26">
        <f t="shared" si="9"/>
        <v>58</v>
      </c>
      <c r="L76" s="26"/>
      <c r="M76" s="66"/>
      <c r="N76" s="66"/>
      <c r="O76" s="65" t="str">
        <f t="shared" si="10"/>
        <v> 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89" t="s">
        <v>42</v>
      </c>
      <c r="AL76" s="89" t="s">
        <v>109</v>
      </c>
      <c r="AM76" s="89" t="s">
        <v>108</v>
      </c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89" t="s">
        <v>42</v>
      </c>
      <c r="BD76" s="89" t="s">
        <v>71</v>
      </c>
      <c r="BE76" s="89" t="s">
        <v>83</v>
      </c>
      <c r="BF76" s="1"/>
      <c r="BG76" s="1"/>
      <c r="BH76" s="1"/>
      <c r="BI76" s="89" t="s">
        <v>42</v>
      </c>
      <c r="BJ76" s="89" t="s">
        <v>109</v>
      </c>
      <c r="BK76" s="89" t="s">
        <v>102</v>
      </c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s="3" customFormat="1" ht="12.75">
      <c r="A77" s="90">
        <v>73</v>
      </c>
      <c r="B77" s="90" t="s">
        <v>563</v>
      </c>
      <c r="C77" s="90" t="s">
        <v>653</v>
      </c>
      <c r="D77" s="89" t="s">
        <v>571</v>
      </c>
      <c r="E77" s="90" t="s">
        <v>296</v>
      </c>
      <c r="F77" s="64">
        <f t="shared" si="11"/>
        <v>54</v>
      </c>
      <c r="G77" s="2"/>
      <c r="H77" s="33"/>
      <c r="I77" s="5"/>
      <c r="J77" s="35">
        <f t="shared" si="8"/>
        <v>5</v>
      </c>
      <c r="K77" s="26">
        <f t="shared" si="9"/>
        <v>54</v>
      </c>
      <c r="L77" s="26"/>
      <c r="M77" s="66"/>
      <c r="N77" s="66"/>
      <c r="O77" s="65" t="str">
        <f t="shared" si="10"/>
        <v> 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89" t="s">
        <v>42</v>
      </c>
      <c r="AC77" s="89" t="s">
        <v>269</v>
      </c>
      <c r="AD77" s="89" t="s">
        <v>86</v>
      </c>
      <c r="AE77" s="1"/>
      <c r="AF77" s="1"/>
      <c r="AG77" s="1"/>
      <c r="AH77" s="89" t="s">
        <v>42</v>
      </c>
      <c r="AI77" s="89" t="s">
        <v>566</v>
      </c>
      <c r="AJ77" s="89" t="s">
        <v>76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89" t="s">
        <v>42</v>
      </c>
      <c r="BG77" s="89" t="s">
        <v>75</v>
      </c>
      <c r="BH77" s="89" t="s">
        <v>87</v>
      </c>
      <c r="BI77" s="1"/>
      <c r="BJ77" s="1"/>
      <c r="BK77" s="1"/>
      <c r="BL77" s="1"/>
      <c r="BM77" s="1"/>
      <c r="BN77" s="1"/>
      <c r="BO77" s="89" t="s">
        <v>42</v>
      </c>
      <c r="BP77" s="89" t="s">
        <v>102</v>
      </c>
      <c r="BQ77" s="89" t="s">
        <v>86</v>
      </c>
      <c r="BR77" s="89" t="s">
        <v>42</v>
      </c>
      <c r="BS77" s="89" t="s">
        <v>102</v>
      </c>
      <c r="BT77" s="89" t="s">
        <v>101</v>
      </c>
      <c r="BU77" s="1"/>
      <c r="BV77" s="1"/>
      <c r="BW77" s="1"/>
      <c r="BX77" s="1"/>
      <c r="BY77" s="1"/>
      <c r="BZ77" s="1"/>
      <c r="CA77" s="1"/>
      <c r="CB77" s="1"/>
      <c r="CC77" s="1"/>
    </row>
    <row r="78" spans="1:81" s="3" customFormat="1" ht="12.75">
      <c r="A78" s="90">
        <v>74</v>
      </c>
      <c r="B78" s="90" t="s">
        <v>563</v>
      </c>
      <c r="C78" s="90" t="s">
        <v>655</v>
      </c>
      <c r="D78" s="89" t="s">
        <v>565</v>
      </c>
      <c r="E78" s="90" t="s">
        <v>175</v>
      </c>
      <c r="F78" s="64">
        <f t="shared" si="11"/>
        <v>50</v>
      </c>
      <c r="G78" s="2"/>
      <c r="H78" s="33"/>
      <c r="I78" s="5"/>
      <c r="J78" s="35">
        <f t="shared" si="8"/>
        <v>3</v>
      </c>
      <c r="K78" s="26">
        <f t="shared" si="9"/>
        <v>50</v>
      </c>
      <c r="L78" s="26"/>
      <c r="M78" s="66"/>
      <c r="N78" s="66"/>
      <c r="O78" s="65" t="str">
        <f t="shared" si="10"/>
        <v> 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89" t="s">
        <v>42</v>
      </c>
      <c r="AO78" s="89" t="s">
        <v>104</v>
      </c>
      <c r="AP78" s="89" t="s">
        <v>109</v>
      </c>
      <c r="AQ78" s="1"/>
      <c r="AR78" s="1"/>
      <c r="AS78" s="1"/>
      <c r="AT78" s="89" t="s">
        <v>42</v>
      </c>
      <c r="AU78" s="89" t="s">
        <v>105</v>
      </c>
      <c r="AV78" s="89" t="s">
        <v>110</v>
      </c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89" t="s">
        <v>42</v>
      </c>
      <c r="BV78" s="89" t="s">
        <v>109</v>
      </c>
      <c r="BW78" s="89" t="s">
        <v>104</v>
      </c>
      <c r="BX78" s="1"/>
      <c r="BY78" s="1"/>
      <c r="BZ78" s="1"/>
      <c r="CA78" s="1"/>
      <c r="CB78" s="1"/>
      <c r="CC78" s="1"/>
    </row>
    <row r="79" spans="1:81" s="3" customFormat="1" ht="12.75">
      <c r="A79" s="90">
        <v>75</v>
      </c>
      <c r="B79" s="90" t="s">
        <v>563</v>
      </c>
      <c r="C79" s="90" t="s">
        <v>654</v>
      </c>
      <c r="D79" s="89" t="s">
        <v>571</v>
      </c>
      <c r="E79" s="90" t="s">
        <v>550</v>
      </c>
      <c r="F79" s="64">
        <f t="shared" si="11"/>
        <v>50</v>
      </c>
      <c r="G79" s="2"/>
      <c r="H79" s="33"/>
      <c r="I79" s="5"/>
      <c r="J79" s="35">
        <f t="shared" si="8"/>
        <v>1</v>
      </c>
      <c r="K79" s="26">
        <f t="shared" si="9"/>
        <v>50</v>
      </c>
      <c r="L79" s="26"/>
      <c r="M79" s="66"/>
      <c r="N79" s="66"/>
      <c r="O79" s="65" t="str">
        <f t="shared" si="10"/>
        <v> 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89" t="s">
        <v>42</v>
      </c>
      <c r="AI79" s="89" t="s">
        <v>110</v>
      </c>
      <c r="AJ79" s="89" t="s">
        <v>401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s="3" customFormat="1" ht="12.75">
      <c r="A80" s="90">
        <v>76</v>
      </c>
      <c r="B80" s="90" t="s">
        <v>563</v>
      </c>
      <c r="C80" s="90" t="s">
        <v>656</v>
      </c>
      <c r="D80" s="89" t="s">
        <v>565</v>
      </c>
      <c r="E80" s="90" t="s">
        <v>524</v>
      </c>
      <c r="F80" s="64">
        <f t="shared" si="11"/>
        <v>49</v>
      </c>
      <c r="G80" s="2"/>
      <c r="H80" s="33"/>
      <c r="I80" s="5"/>
      <c r="J80" s="35">
        <f t="shared" si="8"/>
        <v>8</v>
      </c>
      <c r="K80" s="26">
        <f t="shared" si="9"/>
        <v>49</v>
      </c>
      <c r="L80" s="26"/>
      <c r="M80" s="66"/>
      <c r="N80" s="66"/>
      <c r="O80" s="65" t="str">
        <f t="shared" si="10"/>
        <v> 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89" t="s">
        <v>42</v>
      </c>
      <c r="AC80" s="89" t="s">
        <v>411</v>
      </c>
      <c r="AD80" s="89" t="s">
        <v>76</v>
      </c>
      <c r="AE80" s="1"/>
      <c r="AF80" s="1"/>
      <c r="AG80" s="1"/>
      <c r="AH80" s="1"/>
      <c r="AI80" s="1"/>
      <c r="AJ80" s="1"/>
      <c r="AK80" s="89" t="s">
        <v>42</v>
      </c>
      <c r="AL80" s="89" t="s">
        <v>71</v>
      </c>
      <c r="AM80" s="89" t="s">
        <v>72</v>
      </c>
      <c r="AN80" s="1"/>
      <c r="AO80" s="1"/>
      <c r="AP80" s="1"/>
      <c r="AQ80" s="89" t="s">
        <v>42</v>
      </c>
      <c r="AR80" s="89" t="s">
        <v>68</v>
      </c>
      <c r="AS80" s="89" t="s">
        <v>82</v>
      </c>
      <c r="AT80" s="1"/>
      <c r="AU80" s="1"/>
      <c r="AV80" s="1"/>
      <c r="AW80" s="1"/>
      <c r="AX80" s="1"/>
      <c r="AY80" s="1"/>
      <c r="AZ80" s="89" t="s">
        <v>42</v>
      </c>
      <c r="BA80" s="89" t="s">
        <v>276</v>
      </c>
      <c r="BB80" s="89" t="s">
        <v>72</v>
      </c>
      <c r="BC80" s="89" t="s">
        <v>42</v>
      </c>
      <c r="BD80" s="89" t="s">
        <v>269</v>
      </c>
      <c r="BE80" s="89" t="s">
        <v>82</v>
      </c>
      <c r="BF80" s="1"/>
      <c r="BG80" s="1"/>
      <c r="BH80" s="1"/>
      <c r="BI80" s="89" t="s">
        <v>42</v>
      </c>
      <c r="BJ80" s="89" t="s">
        <v>92</v>
      </c>
      <c r="BK80" s="89" t="s">
        <v>72</v>
      </c>
      <c r="BL80" s="1"/>
      <c r="BM80" s="1"/>
      <c r="BN80" s="1"/>
      <c r="BO80" s="1"/>
      <c r="BP80" s="1"/>
      <c r="BQ80" s="1"/>
      <c r="BR80" s="89" t="s">
        <v>42</v>
      </c>
      <c r="BS80" s="89" t="s">
        <v>71</v>
      </c>
      <c r="BT80" s="89" t="s">
        <v>70</v>
      </c>
      <c r="BU80" s="1"/>
      <c r="BV80" s="1"/>
      <c r="BW80" s="1"/>
      <c r="BX80" s="89" t="s">
        <v>42</v>
      </c>
      <c r="BY80" s="89" t="s">
        <v>91</v>
      </c>
      <c r="BZ80" s="89" t="s">
        <v>82</v>
      </c>
      <c r="CA80" s="1"/>
      <c r="CB80" s="1"/>
      <c r="CC80" s="1"/>
    </row>
    <row r="81" spans="1:81" s="3" customFormat="1" ht="12.75">
      <c r="A81" s="90">
        <v>77</v>
      </c>
      <c r="B81" s="90" t="s">
        <v>563</v>
      </c>
      <c r="C81" s="90" t="s">
        <v>665</v>
      </c>
      <c r="D81" s="89" t="s">
        <v>582</v>
      </c>
      <c r="E81" s="90" t="s">
        <v>375</v>
      </c>
      <c r="F81" s="64">
        <f t="shared" si="11"/>
        <v>47</v>
      </c>
      <c r="G81" s="2"/>
      <c r="H81" s="33"/>
      <c r="I81" s="5"/>
      <c r="J81" s="35">
        <f t="shared" si="8"/>
        <v>4</v>
      </c>
      <c r="K81" s="26">
        <f t="shared" si="9"/>
        <v>47</v>
      </c>
      <c r="L81" s="26"/>
      <c r="M81" s="66"/>
      <c r="N81" s="66"/>
      <c r="O81" s="65" t="str">
        <f t="shared" si="10"/>
        <v> 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89" t="s">
        <v>42</v>
      </c>
      <c r="AC81" s="89" t="s">
        <v>283</v>
      </c>
      <c r="AD81" s="89" t="s">
        <v>108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89" t="s">
        <v>42</v>
      </c>
      <c r="AU81" s="89" t="s">
        <v>91</v>
      </c>
      <c r="AV81" s="89" t="s">
        <v>64</v>
      </c>
      <c r="AW81" s="1"/>
      <c r="AX81" s="1"/>
      <c r="AY81" s="1"/>
      <c r="AZ81" s="89" t="s">
        <v>42</v>
      </c>
      <c r="BA81" s="89" t="s">
        <v>69</v>
      </c>
      <c r="BB81" s="89" t="s">
        <v>108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89" t="s">
        <v>42</v>
      </c>
      <c r="CB81" s="89" t="s">
        <v>83</v>
      </c>
      <c r="CC81" s="89" t="s">
        <v>86</v>
      </c>
    </row>
    <row r="82" spans="1:81" s="3" customFormat="1" ht="12.75">
      <c r="A82" s="90">
        <v>78</v>
      </c>
      <c r="B82" s="90" t="s">
        <v>563</v>
      </c>
      <c r="C82" s="90" t="s">
        <v>251</v>
      </c>
      <c r="D82" s="89" t="s">
        <v>252</v>
      </c>
      <c r="E82" s="90" t="s">
        <v>253</v>
      </c>
      <c r="F82" s="64">
        <f t="shared" si="11"/>
        <v>47</v>
      </c>
      <c r="G82" s="2"/>
      <c r="H82" s="33"/>
      <c r="I82" s="5"/>
      <c r="J82" s="35">
        <f t="shared" si="8"/>
        <v>3</v>
      </c>
      <c r="K82" s="26">
        <f t="shared" si="9"/>
        <v>47</v>
      </c>
      <c r="L82" s="26"/>
      <c r="M82" s="66"/>
      <c r="N82" s="66"/>
      <c r="O82" s="65" t="str">
        <f t="shared" si="10"/>
        <v> </v>
      </c>
      <c r="P82" s="89" t="s">
        <v>42</v>
      </c>
      <c r="Q82" s="89" t="s">
        <v>91</v>
      </c>
      <c r="R82" s="89" t="s">
        <v>104</v>
      </c>
      <c r="S82" s="1"/>
      <c r="T82" s="1"/>
      <c r="U82" s="1"/>
      <c r="V82" s="1"/>
      <c r="W82" s="1"/>
      <c r="X82" s="1"/>
      <c r="Y82" s="89" t="s">
        <v>42</v>
      </c>
      <c r="Z82" s="89" t="s">
        <v>73</v>
      </c>
      <c r="AA82" s="89" t="s">
        <v>105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89" t="s">
        <v>42</v>
      </c>
      <c r="AO82" s="89" t="s">
        <v>66</v>
      </c>
      <c r="AP82" s="89" t="s">
        <v>74</v>
      </c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s="3" customFormat="1" ht="12.75">
      <c r="A83" s="90">
        <v>79</v>
      </c>
      <c r="B83" s="90" t="s">
        <v>563</v>
      </c>
      <c r="C83" s="90" t="s">
        <v>658</v>
      </c>
      <c r="D83" s="89" t="s">
        <v>571</v>
      </c>
      <c r="E83" s="90" t="s">
        <v>375</v>
      </c>
      <c r="F83" s="64">
        <f t="shared" si="11"/>
        <v>47</v>
      </c>
      <c r="G83" s="2"/>
      <c r="H83" s="33"/>
      <c r="I83" s="5"/>
      <c r="J83" s="35">
        <f t="shared" si="8"/>
        <v>2</v>
      </c>
      <c r="K83" s="26">
        <f t="shared" si="9"/>
        <v>47</v>
      </c>
      <c r="L83" s="26"/>
      <c r="M83" s="66"/>
      <c r="N83" s="66"/>
      <c r="O83" s="65" t="str">
        <f t="shared" si="10"/>
        <v> 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89" t="s">
        <v>42</v>
      </c>
      <c r="AC83" s="89" t="s">
        <v>68</v>
      </c>
      <c r="AD83" s="89">
        <v>29</v>
      </c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89" t="s">
        <v>42</v>
      </c>
      <c r="AU83" s="89" t="s">
        <v>109</v>
      </c>
      <c r="AV83" s="89" t="s">
        <v>100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s="3" customFormat="1" ht="12.75">
      <c r="A84" s="90">
        <v>80</v>
      </c>
      <c r="B84" s="90" t="s">
        <v>563</v>
      </c>
      <c r="C84" s="90" t="s">
        <v>659</v>
      </c>
      <c r="D84" s="89" t="s">
        <v>571</v>
      </c>
      <c r="E84" s="90" t="s">
        <v>153</v>
      </c>
      <c r="F84" s="64">
        <f t="shared" si="11"/>
        <v>47</v>
      </c>
      <c r="G84" s="2"/>
      <c r="H84" s="33"/>
      <c r="I84" s="5"/>
      <c r="J84" s="35">
        <f t="shared" si="8"/>
        <v>2</v>
      </c>
      <c r="K84" s="26">
        <f t="shared" si="9"/>
        <v>47</v>
      </c>
      <c r="L84" s="26"/>
      <c r="M84" s="66"/>
      <c r="N84" s="66"/>
      <c r="O84" s="65" t="str">
        <f t="shared" si="10"/>
        <v> 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89" t="s">
        <v>42</v>
      </c>
      <c r="AI84" s="89" t="s">
        <v>65</v>
      </c>
      <c r="AJ84" s="89" t="s">
        <v>276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89" t="s">
        <v>42</v>
      </c>
      <c r="BJ84" s="89" t="s">
        <v>71</v>
      </c>
      <c r="BK84" s="89" t="s">
        <v>87</v>
      </c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s="3" customFormat="1" ht="12.75">
      <c r="A85" s="90">
        <v>81</v>
      </c>
      <c r="B85" s="90" t="s">
        <v>563</v>
      </c>
      <c r="C85" s="90" t="s">
        <v>657</v>
      </c>
      <c r="D85" s="89" t="s">
        <v>571</v>
      </c>
      <c r="E85" s="90" t="s">
        <v>268</v>
      </c>
      <c r="F85" s="64">
        <f t="shared" si="11"/>
        <v>47</v>
      </c>
      <c r="G85" s="2"/>
      <c r="H85" s="33"/>
      <c r="I85" s="5"/>
      <c r="J85" s="35">
        <f t="shared" si="8"/>
        <v>1</v>
      </c>
      <c r="K85" s="26">
        <f t="shared" si="9"/>
        <v>47</v>
      </c>
      <c r="L85" s="26"/>
      <c r="M85" s="66"/>
      <c r="N85" s="66"/>
      <c r="O85" s="65" t="str">
        <f t="shared" si="10"/>
        <v> </v>
      </c>
      <c r="P85" s="89" t="s">
        <v>42</v>
      </c>
      <c r="Q85" s="89" t="s">
        <v>53</v>
      </c>
      <c r="R85" s="89" t="s">
        <v>392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s="3" customFormat="1" ht="12.75">
      <c r="A86" s="90">
        <v>82</v>
      </c>
      <c r="B86" s="90" t="s">
        <v>563</v>
      </c>
      <c r="C86" s="90" t="s">
        <v>660</v>
      </c>
      <c r="D86" s="89" t="s">
        <v>571</v>
      </c>
      <c r="E86" s="90" t="s">
        <v>117</v>
      </c>
      <c r="F86" s="64">
        <f t="shared" si="11"/>
        <v>46</v>
      </c>
      <c r="G86" s="2"/>
      <c r="H86" s="33"/>
      <c r="I86" s="5"/>
      <c r="J86" s="35">
        <f t="shared" si="8"/>
        <v>3</v>
      </c>
      <c r="K86" s="26">
        <f t="shared" si="9"/>
        <v>46</v>
      </c>
      <c r="L86" s="26"/>
      <c r="M86" s="66"/>
      <c r="N86" s="66"/>
      <c r="O86" s="65" t="str">
        <f t="shared" si="10"/>
        <v> </v>
      </c>
      <c r="P86" s="1"/>
      <c r="Q86" s="1"/>
      <c r="R86" s="1"/>
      <c r="S86" s="89" t="s">
        <v>42</v>
      </c>
      <c r="T86" s="89" t="s">
        <v>83</v>
      </c>
      <c r="U86" s="89" t="s">
        <v>65</v>
      </c>
      <c r="V86" s="1"/>
      <c r="W86" s="1"/>
      <c r="X86" s="1"/>
      <c r="Y86" s="1"/>
      <c r="Z86" s="1"/>
      <c r="AA86" s="1"/>
      <c r="AB86" s="89" t="s">
        <v>42</v>
      </c>
      <c r="AC86" s="89" t="s">
        <v>92</v>
      </c>
      <c r="AD86" s="10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89" t="s">
        <v>42</v>
      </c>
      <c r="AX86" s="89" t="s">
        <v>101</v>
      </c>
      <c r="AY86" s="89" t="s">
        <v>102</v>
      </c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s="3" customFormat="1" ht="12.75">
      <c r="A87" s="90">
        <v>83</v>
      </c>
      <c r="B87" s="90" t="s">
        <v>563</v>
      </c>
      <c r="C87" s="90" t="s">
        <v>661</v>
      </c>
      <c r="D87" s="89" t="s">
        <v>252</v>
      </c>
      <c r="E87" s="90" t="s">
        <v>151</v>
      </c>
      <c r="F87" s="64">
        <f t="shared" si="11"/>
        <v>45</v>
      </c>
      <c r="G87" s="2"/>
      <c r="H87" s="33"/>
      <c r="I87" s="5"/>
      <c r="J87" s="35">
        <f t="shared" si="8"/>
        <v>7</v>
      </c>
      <c r="K87" s="26">
        <f t="shared" si="9"/>
        <v>45</v>
      </c>
      <c r="L87" s="26"/>
      <c r="M87" s="66"/>
      <c r="N87" s="66"/>
      <c r="O87" s="65" t="str">
        <f t="shared" si="10"/>
        <v> </v>
      </c>
      <c r="P87" s="1"/>
      <c r="Q87" s="1"/>
      <c r="R87" s="1"/>
      <c r="S87" s="89" t="s">
        <v>42</v>
      </c>
      <c r="T87" s="89" t="s">
        <v>402</v>
      </c>
      <c r="U87" s="89" t="s">
        <v>64</v>
      </c>
      <c r="V87" s="89" t="s">
        <v>42</v>
      </c>
      <c r="W87" s="89" t="s">
        <v>118</v>
      </c>
      <c r="X87" s="89" t="s">
        <v>72</v>
      </c>
      <c r="Y87" s="89" t="s">
        <v>42</v>
      </c>
      <c r="Z87" s="89" t="s">
        <v>402</v>
      </c>
      <c r="AA87" s="89" t="s">
        <v>101</v>
      </c>
      <c r="AB87" s="89" t="s">
        <v>42</v>
      </c>
      <c r="AC87" s="89" t="s">
        <v>402</v>
      </c>
      <c r="AD87" s="89" t="s">
        <v>101</v>
      </c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89" t="s">
        <v>42</v>
      </c>
      <c r="BD87" s="89" t="s">
        <v>402</v>
      </c>
      <c r="BE87" s="89" t="s">
        <v>74</v>
      </c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89" t="s">
        <v>42</v>
      </c>
      <c r="BV87" s="89" t="s">
        <v>118</v>
      </c>
      <c r="BW87" s="89" t="s">
        <v>64</v>
      </c>
      <c r="BX87" s="1"/>
      <c r="BY87" s="1"/>
      <c r="BZ87" s="1"/>
      <c r="CA87" s="89" t="s">
        <v>42</v>
      </c>
      <c r="CB87" s="89" t="s">
        <v>73</v>
      </c>
      <c r="CC87" s="89" t="s">
        <v>53</v>
      </c>
    </row>
    <row r="88" spans="1:81" s="3" customFormat="1" ht="12.75">
      <c r="A88" s="90">
        <v>84</v>
      </c>
      <c r="B88" s="90" t="s">
        <v>563</v>
      </c>
      <c r="C88" s="90" t="s">
        <v>663</v>
      </c>
      <c r="D88" s="89" t="s">
        <v>565</v>
      </c>
      <c r="E88" s="90" t="s">
        <v>246</v>
      </c>
      <c r="F88" s="64">
        <f t="shared" si="11"/>
        <v>39</v>
      </c>
      <c r="G88" s="2"/>
      <c r="H88" s="33"/>
      <c r="I88" s="5"/>
      <c r="J88" s="35">
        <f t="shared" si="8"/>
        <v>1</v>
      </c>
      <c r="K88" s="26">
        <f t="shared" si="9"/>
        <v>39</v>
      </c>
      <c r="L88" s="26"/>
      <c r="M88" s="66"/>
      <c r="N88" s="66"/>
      <c r="O88" s="65" t="str">
        <f t="shared" si="10"/>
        <v> 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89" t="s">
        <v>42</v>
      </c>
      <c r="AI88" s="89" t="s">
        <v>68</v>
      </c>
      <c r="AJ88" s="89" t="s">
        <v>272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s="3" customFormat="1" ht="12.75">
      <c r="A89" s="90">
        <v>85</v>
      </c>
      <c r="B89" s="90" t="s">
        <v>563</v>
      </c>
      <c r="C89" s="90" t="s">
        <v>664</v>
      </c>
      <c r="D89" s="89" t="s">
        <v>252</v>
      </c>
      <c r="E89" s="90" t="s">
        <v>159</v>
      </c>
      <c r="F89" s="64">
        <f t="shared" si="11"/>
        <v>36</v>
      </c>
      <c r="G89" s="2"/>
      <c r="H89" s="33"/>
      <c r="I89" s="5"/>
      <c r="J89" s="35">
        <f t="shared" si="8"/>
        <v>2</v>
      </c>
      <c r="K89" s="26">
        <f t="shared" si="9"/>
        <v>36</v>
      </c>
      <c r="L89" s="26"/>
      <c r="M89" s="66"/>
      <c r="N89" s="66"/>
      <c r="O89" s="65" t="str">
        <f t="shared" si="10"/>
        <v> 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89" t="s">
        <v>42</v>
      </c>
      <c r="AI89" s="89" t="s">
        <v>208</v>
      </c>
      <c r="AJ89" s="89" t="s">
        <v>71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89" t="s">
        <v>42</v>
      </c>
      <c r="BJ89" s="89" t="s">
        <v>66</v>
      </c>
      <c r="BK89" s="89" t="s">
        <v>82</v>
      </c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s="3" customFormat="1" ht="12.75">
      <c r="A90" s="90">
        <v>86</v>
      </c>
      <c r="B90" s="90" t="s">
        <v>563</v>
      </c>
      <c r="C90" s="90" t="s">
        <v>666</v>
      </c>
      <c r="D90" s="89" t="s">
        <v>571</v>
      </c>
      <c r="E90" s="90" t="s">
        <v>153</v>
      </c>
      <c r="F90" s="64">
        <f t="shared" si="11"/>
        <v>34</v>
      </c>
      <c r="G90" s="2"/>
      <c r="H90" s="33"/>
      <c r="I90" s="5"/>
      <c r="J90" s="35">
        <f t="shared" si="8"/>
        <v>1</v>
      </c>
      <c r="K90" s="26">
        <f t="shared" si="9"/>
        <v>34</v>
      </c>
      <c r="L90" s="26"/>
      <c r="M90" s="66"/>
      <c r="N90" s="66"/>
      <c r="O90" s="65" t="str">
        <f t="shared" si="10"/>
        <v> 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89" t="s">
        <v>42</v>
      </c>
      <c r="AI90" s="89" t="s">
        <v>91</v>
      </c>
      <c r="AJ90" s="89" t="s">
        <v>73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s="3" customFormat="1" ht="12.75">
      <c r="A91" s="90">
        <v>87</v>
      </c>
      <c r="B91" s="90" t="s">
        <v>563</v>
      </c>
      <c r="C91" s="90" t="s">
        <v>706</v>
      </c>
      <c r="D91" s="89" t="s">
        <v>571</v>
      </c>
      <c r="E91" s="90" t="s">
        <v>380</v>
      </c>
      <c r="F91" s="64">
        <f t="shared" si="11"/>
        <v>33</v>
      </c>
      <c r="G91" s="2"/>
      <c r="H91" s="33"/>
      <c r="I91" s="5"/>
      <c r="J91" s="35">
        <f aca="true" t="shared" si="12" ref="J91:J122">P91+S91+V91+Y91+AB91+AE91+AH91+AK91+AN91+AQ91+AT91+AW91+AZ91+BC91+BF91+BI91+BL91+BO91+BR91+BU91+BX91+CA91</f>
        <v>3</v>
      </c>
      <c r="K91" s="26">
        <f aca="true" t="shared" si="13" ref="K91:K122">R91+U91+X91+AA91+AD91+AG91+AJ91+AM91+AP91+AS91+AV91+AY91+BB91+BE91+BH91+BK91+BN91+BQ91+BT91+BW91+BZ91+CC91</f>
        <v>33</v>
      </c>
      <c r="L91" s="26"/>
      <c r="M91" s="66"/>
      <c r="N91" s="66"/>
      <c r="O91" s="65" t="str">
        <f aca="true" t="shared" si="14" ref="O91:O122">IF(COUNTIF(assolute,C91)&gt;1,"x"," ")</f>
        <v> 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89" t="s">
        <v>42</v>
      </c>
      <c r="BG91" s="89" t="s">
        <v>104</v>
      </c>
      <c r="BH91" s="89" t="s">
        <v>110</v>
      </c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89" t="s">
        <v>42</v>
      </c>
      <c r="BV91" s="89" t="s">
        <v>113</v>
      </c>
      <c r="BW91" s="89" t="s">
        <v>42</v>
      </c>
      <c r="BX91" s="1"/>
      <c r="BY91" s="1"/>
      <c r="BZ91" s="1"/>
      <c r="CA91" s="89" t="s">
        <v>42</v>
      </c>
      <c r="CB91" s="89" t="s">
        <v>109</v>
      </c>
      <c r="CC91" s="89" t="s">
        <v>100</v>
      </c>
    </row>
    <row r="92" spans="1:81" s="3" customFormat="1" ht="12.75">
      <c r="A92" s="90">
        <v>88</v>
      </c>
      <c r="B92" s="90" t="s">
        <v>563</v>
      </c>
      <c r="C92" s="90" t="s">
        <v>667</v>
      </c>
      <c r="D92" s="89" t="s">
        <v>586</v>
      </c>
      <c r="E92" s="90" t="s">
        <v>215</v>
      </c>
      <c r="F92" s="64">
        <f t="shared" si="11"/>
        <v>33</v>
      </c>
      <c r="G92" s="2"/>
      <c r="H92" s="33"/>
      <c r="I92" s="5"/>
      <c r="J92" s="35">
        <f t="shared" si="12"/>
        <v>2</v>
      </c>
      <c r="K92" s="26">
        <f t="shared" si="13"/>
        <v>33</v>
      </c>
      <c r="L92" s="26"/>
      <c r="M92" s="66"/>
      <c r="N92" s="66"/>
      <c r="O92" s="65" t="str">
        <f t="shared" si="14"/>
        <v> </v>
      </c>
      <c r="P92" s="89" t="s">
        <v>42</v>
      </c>
      <c r="Q92" s="89" t="s">
        <v>276</v>
      </c>
      <c r="R92" s="89" t="s">
        <v>101</v>
      </c>
      <c r="S92" s="1"/>
      <c r="T92" s="1"/>
      <c r="U92" s="1"/>
      <c r="V92" s="1"/>
      <c r="W92" s="1"/>
      <c r="X92" s="1"/>
      <c r="Y92" s="89" t="s">
        <v>42</v>
      </c>
      <c r="Z92" s="89" t="s">
        <v>92</v>
      </c>
      <c r="AA92" s="89" t="s">
        <v>77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s="3" customFormat="1" ht="12.75">
      <c r="A93" s="90">
        <v>89</v>
      </c>
      <c r="B93" s="90" t="s">
        <v>563</v>
      </c>
      <c r="C93" s="90" t="s">
        <v>668</v>
      </c>
      <c r="D93" s="89" t="s">
        <v>586</v>
      </c>
      <c r="E93" s="90" t="s">
        <v>466</v>
      </c>
      <c r="F93" s="64">
        <f t="shared" si="11"/>
        <v>32</v>
      </c>
      <c r="G93" s="2"/>
      <c r="H93" s="33"/>
      <c r="I93" s="5"/>
      <c r="J93" s="35">
        <f t="shared" si="12"/>
        <v>2</v>
      </c>
      <c r="K93" s="26">
        <f t="shared" si="13"/>
        <v>32</v>
      </c>
      <c r="L93" s="26"/>
      <c r="M93" s="66"/>
      <c r="N93" s="66"/>
      <c r="O93" s="65" t="str">
        <f t="shared" si="14"/>
        <v> 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 t="s">
        <v>42</v>
      </c>
      <c r="AI93" s="89" t="s">
        <v>392</v>
      </c>
      <c r="AJ93" s="89" t="s">
        <v>109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89" t="s">
        <v>42</v>
      </c>
      <c r="BD93" s="89" t="s">
        <v>208</v>
      </c>
      <c r="BE93" s="89" t="s">
        <v>108</v>
      </c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s="3" customFormat="1" ht="12.75">
      <c r="A94" s="90">
        <v>90</v>
      </c>
      <c r="B94" s="90" t="s">
        <v>563</v>
      </c>
      <c r="C94" s="90" t="s">
        <v>669</v>
      </c>
      <c r="D94" s="89" t="s">
        <v>571</v>
      </c>
      <c r="E94" s="90" t="s">
        <v>146</v>
      </c>
      <c r="F94" s="64">
        <f t="shared" si="11"/>
        <v>32</v>
      </c>
      <c r="G94" s="2"/>
      <c r="H94" s="33"/>
      <c r="I94" s="5"/>
      <c r="J94" s="35">
        <f t="shared" si="12"/>
        <v>2</v>
      </c>
      <c r="K94" s="26">
        <f t="shared" si="13"/>
        <v>32</v>
      </c>
      <c r="L94" s="26"/>
      <c r="M94" s="66"/>
      <c r="N94" s="66"/>
      <c r="O94" s="65" t="str">
        <f t="shared" si="14"/>
        <v> </v>
      </c>
      <c r="P94" s="1"/>
      <c r="Q94" s="1"/>
      <c r="R94" s="1"/>
      <c r="S94" s="89" t="s">
        <v>42</v>
      </c>
      <c r="T94" s="89" t="s">
        <v>113</v>
      </c>
      <c r="U94" s="89" t="s">
        <v>110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 t="s">
        <v>42</v>
      </c>
      <c r="AI94" s="89" t="s">
        <v>398</v>
      </c>
      <c r="AJ94" s="89" t="s">
        <v>100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s="3" customFormat="1" ht="12.75">
      <c r="A95" s="90">
        <v>91</v>
      </c>
      <c r="B95" s="90" t="s">
        <v>563</v>
      </c>
      <c r="C95" s="90" t="s">
        <v>671</v>
      </c>
      <c r="D95" s="89" t="s">
        <v>571</v>
      </c>
      <c r="E95" s="90" t="s">
        <v>215</v>
      </c>
      <c r="F95" s="64">
        <f t="shared" si="11"/>
        <v>29</v>
      </c>
      <c r="G95" s="2"/>
      <c r="H95" s="33"/>
      <c r="I95" s="5"/>
      <c r="J95" s="35">
        <f t="shared" si="12"/>
        <v>7</v>
      </c>
      <c r="K95" s="26">
        <f t="shared" si="13"/>
        <v>29</v>
      </c>
      <c r="L95" s="26"/>
      <c r="M95" s="66"/>
      <c r="N95" s="66"/>
      <c r="O95" s="65" t="str">
        <f t="shared" si="14"/>
        <v> </v>
      </c>
      <c r="P95" s="89" t="s">
        <v>42</v>
      </c>
      <c r="Q95" s="89" t="s">
        <v>398</v>
      </c>
      <c r="R95" s="89" t="s">
        <v>70</v>
      </c>
      <c r="S95" s="89" t="s">
        <v>42</v>
      </c>
      <c r="T95" s="89" t="s">
        <v>392</v>
      </c>
      <c r="U95" s="89" t="s">
        <v>53</v>
      </c>
      <c r="V95" s="1"/>
      <c r="W95" s="1"/>
      <c r="X95" s="1"/>
      <c r="Y95" s="89" t="s">
        <v>42</v>
      </c>
      <c r="Z95" s="89" t="s">
        <v>401</v>
      </c>
      <c r="AA95" s="89" t="s">
        <v>64</v>
      </c>
      <c r="AB95" s="1"/>
      <c r="AC95" s="1"/>
      <c r="AD95" s="1"/>
      <c r="AE95" s="89" t="s">
        <v>42</v>
      </c>
      <c r="AF95" s="89" t="s">
        <v>71</v>
      </c>
      <c r="AG95" s="89" t="s">
        <v>70</v>
      </c>
      <c r="AH95" s="89" t="s">
        <v>42</v>
      </c>
      <c r="AI95" s="89" t="s">
        <v>578</v>
      </c>
      <c r="AJ95" s="89" t="s">
        <v>74</v>
      </c>
      <c r="AK95" s="1"/>
      <c r="AL95" s="1"/>
      <c r="AM95" s="1"/>
      <c r="AN95" s="89" t="s">
        <v>42</v>
      </c>
      <c r="AO95" s="89" t="s">
        <v>92</v>
      </c>
      <c r="AP95" s="89" t="s">
        <v>70</v>
      </c>
      <c r="AQ95" s="89" t="s">
        <v>42</v>
      </c>
      <c r="AR95" s="89" t="s">
        <v>69</v>
      </c>
      <c r="AS95" s="89" t="s">
        <v>67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s="3" customFormat="1" ht="12.75">
      <c r="A96" s="90">
        <v>92</v>
      </c>
      <c r="B96" s="90" t="s">
        <v>563</v>
      </c>
      <c r="C96" s="90" t="s">
        <v>670</v>
      </c>
      <c r="D96" s="89" t="s">
        <v>252</v>
      </c>
      <c r="E96" s="90" t="s">
        <v>326</v>
      </c>
      <c r="F96" s="64">
        <f aca="true" t="shared" si="15" ref="F96:F127">K96+L96+M96+N96</f>
        <v>29</v>
      </c>
      <c r="G96" s="2"/>
      <c r="H96" s="33"/>
      <c r="I96" s="5"/>
      <c r="J96" s="35">
        <f t="shared" si="12"/>
        <v>4</v>
      </c>
      <c r="K96" s="26">
        <f t="shared" si="13"/>
        <v>29</v>
      </c>
      <c r="L96" s="26"/>
      <c r="M96" s="66"/>
      <c r="N96" s="66"/>
      <c r="O96" s="65" t="str">
        <f t="shared" si="14"/>
        <v> </v>
      </c>
      <c r="P96" s="89" t="s">
        <v>42</v>
      </c>
      <c r="Q96" s="89" t="s">
        <v>402</v>
      </c>
      <c r="R96" s="89" t="s">
        <v>64</v>
      </c>
      <c r="S96" s="1"/>
      <c r="T96" s="1"/>
      <c r="U96" s="1"/>
      <c r="V96" s="1"/>
      <c r="W96" s="1"/>
      <c r="X96" s="1"/>
      <c r="Y96" s="89" t="s">
        <v>42</v>
      </c>
      <c r="Z96" s="89" t="s">
        <v>269</v>
      </c>
      <c r="AA96" s="89" t="s">
        <v>86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89" t="s">
        <v>42</v>
      </c>
      <c r="AO96" s="89" t="s">
        <v>91</v>
      </c>
      <c r="AP96" s="89" t="s">
        <v>67</v>
      </c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89" t="s">
        <v>42</v>
      </c>
      <c r="BG96" s="89" t="s">
        <v>69</v>
      </c>
      <c r="BH96" s="89" t="s">
        <v>67</v>
      </c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s="3" customFormat="1" ht="12.75">
      <c r="A97" s="90">
        <v>93</v>
      </c>
      <c r="B97" s="90" t="s">
        <v>563</v>
      </c>
      <c r="C97" s="90" t="s">
        <v>689</v>
      </c>
      <c r="D97" s="89" t="s">
        <v>571</v>
      </c>
      <c r="E97" s="90" t="s">
        <v>289</v>
      </c>
      <c r="F97" s="64">
        <f t="shared" si="15"/>
        <v>29</v>
      </c>
      <c r="G97" s="2"/>
      <c r="H97" s="33"/>
      <c r="I97" s="5"/>
      <c r="J97" s="35">
        <f t="shared" si="12"/>
        <v>4</v>
      </c>
      <c r="K97" s="26">
        <f t="shared" si="13"/>
        <v>29</v>
      </c>
      <c r="L97" s="26"/>
      <c r="M97" s="66"/>
      <c r="N97" s="66"/>
      <c r="O97" s="65" t="str">
        <f t="shared" si="14"/>
        <v> 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89" t="s">
        <v>42</v>
      </c>
      <c r="AC97" s="89" t="s">
        <v>263</v>
      </c>
      <c r="AD97" s="89" t="s">
        <v>103</v>
      </c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89" t="s">
        <v>42</v>
      </c>
      <c r="BJ97" s="89" t="s">
        <v>118</v>
      </c>
      <c r="BK97" s="89" t="s">
        <v>67</v>
      </c>
      <c r="BL97" s="1"/>
      <c r="BM97" s="1"/>
      <c r="BN97" s="1"/>
      <c r="BO97" s="1"/>
      <c r="BP97" s="1"/>
      <c r="BQ97" s="1"/>
      <c r="BR97" s="89" t="s">
        <v>42</v>
      </c>
      <c r="BS97" s="89" t="s">
        <v>65</v>
      </c>
      <c r="BT97" s="89" t="s">
        <v>64</v>
      </c>
      <c r="BU97" s="1"/>
      <c r="BV97" s="1"/>
      <c r="BW97" s="1"/>
      <c r="BX97" s="1"/>
      <c r="BY97" s="1"/>
      <c r="BZ97" s="1"/>
      <c r="CA97" s="89" t="s">
        <v>42</v>
      </c>
      <c r="CB97" s="89" t="s">
        <v>118</v>
      </c>
      <c r="CC97" s="89" t="s">
        <v>64</v>
      </c>
    </row>
    <row r="98" spans="1:81" s="3" customFormat="1" ht="12.75">
      <c r="A98" s="90">
        <v>94</v>
      </c>
      <c r="B98" s="90" t="s">
        <v>563</v>
      </c>
      <c r="C98" s="90" t="s">
        <v>672</v>
      </c>
      <c r="D98" s="89" t="s">
        <v>252</v>
      </c>
      <c r="E98" s="90" t="s">
        <v>615</v>
      </c>
      <c r="F98" s="64">
        <f t="shared" si="15"/>
        <v>29</v>
      </c>
      <c r="G98" s="2"/>
      <c r="H98" s="33"/>
      <c r="I98" s="5"/>
      <c r="J98" s="35">
        <f t="shared" si="12"/>
        <v>3</v>
      </c>
      <c r="K98" s="26">
        <f t="shared" si="13"/>
        <v>19</v>
      </c>
      <c r="L98" s="26"/>
      <c r="M98" s="66">
        <v>10</v>
      </c>
      <c r="N98" s="66"/>
      <c r="O98" s="65" t="str">
        <f t="shared" si="14"/>
        <v> </v>
      </c>
      <c r="P98" s="1"/>
      <c r="Q98" s="1"/>
      <c r="R98" s="1"/>
      <c r="S98" s="1"/>
      <c r="T98" s="1"/>
      <c r="U98" s="1"/>
      <c r="V98" s="1"/>
      <c r="W98" s="1"/>
      <c r="X98" s="1"/>
      <c r="Y98" s="89" t="s">
        <v>42</v>
      </c>
      <c r="Z98" s="89" t="s">
        <v>263</v>
      </c>
      <c r="AA98" s="89" t="s">
        <v>103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89" t="s">
        <v>42</v>
      </c>
      <c r="BG98" s="89" t="s">
        <v>91</v>
      </c>
      <c r="BH98" s="89" t="s">
        <v>70</v>
      </c>
      <c r="BI98" s="1"/>
      <c r="BJ98" s="1"/>
      <c r="BK98" s="1"/>
      <c r="BL98" s="1"/>
      <c r="BM98" s="1"/>
      <c r="BN98" s="1"/>
      <c r="BO98" s="89" t="s">
        <v>42</v>
      </c>
      <c r="BP98" s="89" t="s">
        <v>66</v>
      </c>
      <c r="BQ98" s="89" t="s">
        <v>70</v>
      </c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s="3" customFormat="1" ht="12.75">
      <c r="A99" s="90">
        <v>95</v>
      </c>
      <c r="B99" s="90" t="s">
        <v>563</v>
      </c>
      <c r="C99" s="90" t="s">
        <v>673</v>
      </c>
      <c r="D99" s="89" t="s">
        <v>586</v>
      </c>
      <c r="E99" s="90" t="s">
        <v>151</v>
      </c>
      <c r="F99" s="64">
        <f t="shared" si="15"/>
        <v>28</v>
      </c>
      <c r="G99" s="2"/>
      <c r="H99" s="33"/>
      <c r="I99" s="5"/>
      <c r="J99" s="35">
        <f t="shared" si="12"/>
        <v>5</v>
      </c>
      <c r="K99" s="26">
        <f t="shared" si="13"/>
        <v>28</v>
      </c>
      <c r="L99" s="26"/>
      <c r="M99" s="66"/>
      <c r="N99" s="66"/>
      <c r="O99" s="65" t="str">
        <f t="shared" si="14"/>
        <v> </v>
      </c>
      <c r="P99" s="89" t="s">
        <v>42</v>
      </c>
      <c r="Q99" s="89" t="s">
        <v>269</v>
      </c>
      <c r="R99" s="89" t="s">
        <v>67</v>
      </c>
      <c r="S99" s="89" t="s">
        <v>42</v>
      </c>
      <c r="T99" s="89" t="s">
        <v>263</v>
      </c>
      <c r="U99" s="89" t="s">
        <v>74</v>
      </c>
      <c r="V99" s="89" t="s">
        <v>42</v>
      </c>
      <c r="W99" s="89" t="s">
        <v>92</v>
      </c>
      <c r="X99" s="89" t="s">
        <v>53</v>
      </c>
      <c r="Y99" s="89" t="s">
        <v>42</v>
      </c>
      <c r="Z99" s="89" t="s">
        <v>411</v>
      </c>
      <c r="AA99" s="89" t="s">
        <v>76</v>
      </c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89" t="s">
        <v>42</v>
      </c>
      <c r="BD99" s="89" t="s">
        <v>414</v>
      </c>
      <c r="BE99" s="89" t="s">
        <v>70</v>
      </c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1:81" s="3" customFormat="1" ht="12.75">
      <c r="A100" s="90">
        <v>96</v>
      </c>
      <c r="B100" s="90" t="s">
        <v>563</v>
      </c>
      <c r="C100" s="90" t="s">
        <v>674</v>
      </c>
      <c r="D100" s="89" t="s">
        <v>565</v>
      </c>
      <c r="E100" s="90" t="s">
        <v>219</v>
      </c>
      <c r="F100" s="64">
        <f t="shared" si="15"/>
        <v>28</v>
      </c>
      <c r="G100" s="2"/>
      <c r="H100" s="33"/>
      <c r="I100" s="5"/>
      <c r="J100" s="35">
        <f t="shared" si="12"/>
        <v>1</v>
      </c>
      <c r="K100" s="26">
        <f t="shared" si="13"/>
        <v>28</v>
      </c>
      <c r="L100" s="26"/>
      <c r="M100" s="66"/>
      <c r="N100" s="66"/>
      <c r="O100" s="65" t="str">
        <f t="shared" si="14"/>
        <v> 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89" t="s">
        <v>42</v>
      </c>
      <c r="BD100" s="89" t="s">
        <v>83</v>
      </c>
      <c r="BE100" s="89" t="s">
        <v>71</v>
      </c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1:81" s="3" customFormat="1" ht="12.75">
      <c r="A101" s="90">
        <v>97</v>
      </c>
      <c r="B101" s="90" t="s">
        <v>563</v>
      </c>
      <c r="C101" s="90" t="s">
        <v>909</v>
      </c>
      <c r="D101" s="89" t="s">
        <v>582</v>
      </c>
      <c r="E101" s="90" t="s">
        <v>466</v>
      </c>
      <c r="F101" s="64">
        <f t="shared" si="15"/>
        <v>28</v>
      </c>
      <c r="G101" s="2"/>
      <c r="H101" s="33"/>
      <c r="I101" s="5"/>
      <c r="J101" s="35">
        <f t="shared" si="12"/>
        <v>1</v>
      </c>
      <c r="K101" s="26">
        <f t="shared" si="13"/>
        <v>28</v>
      </c>
      <c r="L101" s="26"/>
      <c r="M101" s="66"/>
      <c r="N101" s="66"/>
      <c r="O101" s="65" t="str">
        <f t="shared" si="14"/>
        <v> 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89" t="s">
        <v>42</v>
      </c>
      <c r="CB101" s="89" t="s">
        <v>67</v>
      </c>
      <c r="CC101" s="89" t="s">
        <v>71</v>
      </c>
    </row>
    <row r="102" spans="1:81" s="3" customFormat="1" ht="12.75">
      <c r="A102" s="90">
        <v>98</v>
      </c>
      <c r="B102" s="90" t="s">
        <v>563</v>
      </c>
      <c r="C102" s="90" t="s">
        <v>675</v>
      </c>
      <c r="D102" s="89" t="s">
        <v>252</v>
      </c>
      <c r="E102" s="90" t="s">
        <v>550</v>
      </c>
      <c r="F102" s="64">
        <f t="shared" si="15"/>
        <v>27</v>
      </c>
      <c r="G102" s="2"/>
      <c r="H102" s="33"/>
      <c r="I102" s="5"/>
      <c r="J102" s="35">
        <f t="shared" si="12"/>
        <v>2</v>
      </c>
      <c r="K102" s="26">
        <f t="shared" si="13"/>
        <v>27</v>
      </c>
      <c r="L102" s="26"/>
      <c r="M102" s="66"/>
      <c r="N102" s="66"/>
      <c r="O102" s="65" t="str">
        <f t="shared" si="14"/>
        <v> 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89" t="s">
        <v>42</v>
      </c>
      <c r="AF102" s="89" t="s">
        <v>75</v>
      </c>
      <c r="AG102" s="89" t="s">
        <v>74</v>
      </c>
      <c r="AH102" s="89" t="s">
        <v>42</v>
      </c>
      <c r="AI102" s="89" t="s">
        <v>402</v>
      </c>
      <c r="AJ102" s="89" t="s">
        <v>102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1:81" s="3" customFormat="1" ht="12.75">
      <c r="A103" s="90">
        <v>99</v>
      </c>
      <c r="B103" s="90" t="s">
        <v>563</v>
      </c>
      <c r="C103" s="90" t="s">
        <v>677</v>
      </c>
      <c r="D103" s="89" t="s">
        <v>582</v>
      </c>
      <c r="E103" s="90" t="s">
        <v>436</v>
      </c>
      <c r="F103" s="64">
        <f t="shared" si="15"/>
        <v>27</v>
      </c>
      <c r="G103" s="2"/>
      <c r="H103" s="33"/>
      <c r="I103" s="5"/>
      <c r="J103" s="35">
        <f t="shared" si="12"/>
        <v>2</v>
      </c>
      <c r="K103" s="26">
        <f t="shared" si="13"/>
        <v>27</v>
      </c>
      <c r="L103" s="26"/>
      <c r="M103" s="66"/>
      <c r="N103" s="66"/>
      <c r="O103" s="65" t="str">
        <f t="shared" si="14"/>
        <v> 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89" t="s">
        <v>42</v>
      </c>
      <c r="AO103" s="89" t="s">
        <v>102</v>
      </c>
      <c r="AP103" s="89" t="s">
        <v>99</v>
      </c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89" t="s">
        <v>42</v>
      </c>
      <c r="BP103" s="89" t="s">
        <v>105</v>
      </c>
      <c r="BQ103" s="89" t="s">
        <v>101</v>
      </c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1:81" s="3" customFormat="1" ht="12.75">
      <c r="A104" s="90">
        <v>100</v>
      </c>
      <c r="B104" s="90" t="s">
        <v>563</v>
      </c>
      <c r="C104" s="90" t="s">
        <v>676</v>
      </c>
      <c r="D104" s="89" t="s">
        <v>571</v>
      </c>
      <c r="E104" s="90" t="s">
        <v>159</v>
      </c>
      <c r="F104" s="64">
        <f t="shared" si="15"/>
        <v>27</v>
      </c>
      <c r="G104" s="2"/>
      <c r="H104" s="33"/>
      <c r="I104" s="5"/>
      <c r="J104" s="35">
        <f t="shared" si="12"/>
        <v>1</v>
      </c>
      <c r="K104" s="26">
        <f t="shared" si="13"/>
        <v>27</v>
      </c>
      <c r="L104" s="26"/>
      <c r="M104" s="66"/>
      <c r="N104" s="66"/>
      <c r="O104" s="65" t="str">
        <f t="shared" si="14"/>
        <v> 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89" t="s">
        <v>42</v>
      </c>
      <c r="AI104" s="89" t="s">
        <v>291</v>
      </c>
      <c r="AJ104" s="89" t="s">
        <v>69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1:81" s="3" customFormat="1" ht="12.75">
      <c r="A105" s="90">
        <v>101</v>
      </c>
      <c r="B105" s="90" t="s">
        <v>563</v>
      </c>
      <c r="C105" s="90" t="s">
        <v>678</v>
      </c>
      <c r="D105" s="89" t="s">
        <v>565</v>
      </c>
      <c r="E105" s="90" t="s">
        <v>144</v>
      </c>
      <c r="F105" s="64">
        <f t="shared" si="15"/>
        <v>26</v>
      </c>
      <c r="G105" s="2"/>
      <c r="H105" s="33"/>
      <c r="I105" s="5"/>
      <c r="J105" s="35">
        <f t="shared" si="12"/>
        <v>1</v>
      </c>
      <c r="K105" s="26">
        <f t="shared" si="13"/>
        <v>26</v>
      </c>
      <c r="L105" s="26"/>
      <c r="M105" s="66"/>
      <c r="N105" s="66"/>
      <c r="O105" s="65" t="str">
        <f t="shared" si="14"/>
        <v> 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89" t="s">
        <v>42</v>
      </c>
      <c r="AF105" s="89" t="s">
        <v>64</v>
      </c>
      <c r="AG105" s="89" t="s">
        <v>65</v>
      </c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1:81" s="3" customFormat="1" ht="12.75">
      <c r="A106" s="90">
        <v>102</v>
      </c>
      <c r="B106" s="90" t="s">
        <v>563</v>
      </c>
      <c r="C106" s="90" t="s">
        <v>679</v>
      </c>
      <c r="D106" s="89" t="s">
        <v>582</v>
      </c>
      <c r="E106" s="90" t="s">
        <v>680</v>
      </c>
      <c r="F106" s="64">
        <f t="shared" si="15"/>
        <v>26</v>
      </c>
      <c r="G106" s="2"/>
      <c r="H106" s="33"/>
      <c r="I106" s="5"/>
      <c r="J106" s="35">
        <f t="shared" si="12"/>
        <v>1</v>
      </c>
      <c r="K106" s="26">
        <f t="shared" si="13"/>
        <v>26</v>
      </c>
      <c r="L106" s="26"/>
      <c r="M106" s="66"/>
      <c r="N106" s="66"/>
      <c r="O106" s="65" t="str">
        <f t="shared" si="14"/>
        <v> 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89" t="s">
        <v>42</v>
      </c>
      <c r="BM106" s="89" t="s">
        <v>64</v>
      </c>
      <c r="BN106" s="89" t="s">
        <v>65</v>
      </c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1:81" s="3" customFormat="1" ht="12.75">
      <c r="A107" s="90">
        <v>103</v>
      </c>
      <c r="B107" s="90" t="s">
        <v>563</v>
      </c>
      <c r="C107" s="90" t="s">
        <v>681</v>
      </c>
      <c r="D107" s="89" t="s">
        <v>586</v>
      </c>
      <c r="E107" s="90" t="s">
        <v>175</v>
      </c>
      <c r="F107" s="64">
        <f t="shared" si="15"/>
        <v>26</v>
      </c>
      <c r="G107" s="2"/>
      <c r="H107" s="33"/>
      <c r="I107" s="5"/>
      <c r="J107" s="35">
        <f t="shared" si="12"/>
        <v>1</v>
      </c>
      <c r="K107" s="26">
        <f t="shared" si="13"/>
        <v>26</v>
      </c>
      <c r="L107" s="26"/>
      <c r="M107" s="66"/>
      <c r="N107" s="66"/>
      <c r="O107" s="65" t="str">
        <f t="shared" si="14"/>
        <v> 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89" t="s">
        <v>42</v>
      </c>
      <c r="BV107" s="89" t="s">
        <v>76</v>
      </c>
      <c r="BW107" s="89" t="s">
        <v>65</v>
      </c>
      <c r="BX107" s="1"/>
      <c r="BY107" s="1"/>
      <c r="BZ107" s="1"/>
      <c r="CA107" s="1"/>
      <c r="CB107" s="1"/>
      <c r="CC107" s="1"/>
    </row>
    <row r="108" spans="1:81" s="3" customFormat="1" ht="12.75">
      <c r="A108" s="90">
        <v>104</v>
      </c>
      <c r="B108" s="90" t="s">
        <v>563</v>
      </c>
      <c r="C108" s="90" t="s">
        <v>682</v>
      </c>
      <c r="D108" s="89" t="s">
        <v>252</v>
      </c>
      <c r="E108" s="90" t="s">
        <v>193</v>
      </c>
      <c r="F108" s="64">
        <f t="shared" si="15"/>
        <v>26</v>
      </c>
      <c r="G108" s="2"/>
      <c r="H108" s="33"/>
      <c r="I108" s="5"/>
      <c r="J108" s="35">
        <f t="shared" si="12"/>
        <v>1</v>
      </c>
      <c r="K108" s="26">
        <f t="shared" si="13"/>
        <v>26</v>
      </c>
      <c r="L108" s="26"/>
      <c r="M108" s="66"/>
      <c r="N108" s="66"/>
      <c r="O108" s="65" t="str">
        <f t="shared" si="14"/>
        <v> 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89" t="s">
        <v>42</v>
      </c>
      <c r="BY108" s="89" t="s">
        <v>86</v>
      </c>
      <c r="BZ108" s="89" t="s">
        <v>65</v>
      </c>
      <c r="CA108" s="1"/>
      <c r="CB108" s="1"/>
      <c r="CC108" s="1"/>
    </row>
    <row r="109" spans="1:81" s="3" customFormat="1" ht="12.75">
      <c r="A109" s="90">
        <v>105</v>
      </c>
      <c r="B109" s="90" t="s">
        <v>563</v>
      </c>
      <c r="C109" s="90" t="s">
        <v>686</v>
      </c>
      <c r="D109" s="89" t="s">
        <v>565</v>
      </c>
      <c r="E109" s="90" t="s">
        <v>155</v>
      </c>
      <c r="F109" s="64">
        <f t="shared" si="15"/>
        <v>25</v>
      </c>
      <c r="G109" s="2"/>
      <c r="H109" s="33"/>
      <c r="I109" s="5"/>
      <c r="J109" s="35">
        <f t="shared" si="12"/>
        <v>10</v>
      </c>
      <c r="K109" s="26">
        <f t="shared" si="13"/>
        <v>15</v>
      </c>
      <c r="L109" s="26"/>
      <c r="M109" s="66">
        <v>10</v>
      </c>
      <c r="N109" s="66"/>
      <c r="O109" s="65" t="str">
        <f t="shared" si="14"/>
        <v> </v>
      </c>
      <c r="P109" s="1"/>
      <c r="Q109" s="1"/>
      <c r="R109" s="1"/>
      <c r="S109" s="89" t="s">
        <v>42</v>
      </c>
      <c r="T109" s="89" t="s">
        <v>414</v>
      </c>
      <c r="U109" s="89" t="s">
        <v>42</v>
      </c>
      <c r="V109" s="1"/>
      <c r="W109" s="1"/>
      <c r="X109" s="1"/>
      <c r="Y109" s="1"/>
      <c r="Z109" s="1"/>
      <c r="AA109" s="1"/>
      <c r="AB109" s="89" t="s">
        <v>42</v>
      </c>
      <c r="AC109" s="89" t="s">
        <v>566</v>
      </c>
      <c r="AD109" s="89" t="s">
        <v>42</v>
      </c>
      <c r="AE109" s="1"/>
      <c r="AF109" s="1"/>
      <c r="AG109" s="125"/>
      <c r="AH109" s="89" t="s">
        <v>42</v>
      </c>
      <c r="AI109" s="89" t="s">
        <v>569</v>
      </c>
      <c r="AJ109" s="89" t="s">
        <v>70</v>
      </c>
      <c r="AK109" s="89" t="s">
        <v>42</v>
      </c>
      <c r="AL109" s="89" t="s">
        <v>118</v>
      </c>
      <c r="AM109" s="89" t="s">
        <v>42</v>
      </c>
      <c r="AN109" s="1"/>
      <c r="AO109" s="1"/>
      <c r="AP109" s="1"/>
      <c r="AQ109" s="89" t="s">
        <v>42</v>
      </c>
      <c r="AR109" s="89" t="s">
        <v>118</v>
      </c>
      <c r="AS109" s="89" t="s">
        <v>53</v>
      </c>
      <c r="AT109" s="1"/>
      <c r="AU109" s="1"/>
      <c r="AV109" s="1"/>
      <c r="AW109" s="1"/>
      <c r="AX109" s="1"/>
      <c r="AY109" s="1"/>
      <c r="AZ109" s="89" t="s">
        <v>42</v>
      </c>
      <c r="BA109" s="89" t="s">
        <v>312</v>
      </c>
      <c r="BB109" s="89" t="s">
        <v>42</v>
      </c>
      <c r="BC109" s="89" t="s">
        <v>42</v>
      </c>
      <c r="BD109" s="89" t="s">
        <v>395</v>
      </c>
      <c r="BE109" s="89" t="s">
        <v>53</v>
      </c>
      <c r="BF109" s="89" t="s">
        <v>42</v>
      </c>
      <c r="BG109" s="89" t="s">
        <v>81</v>
      </c>
      <c r="BH109" s="89" t="s">
        <v>42</v>
      </c>
      <c r="BI109" s="89" t="s">
        <v>42</v>
      </c>
      <c r="BJ109" s="89" t="s">
        <v>208</v>
      </c>
      <c r="BK109" s="89" t="s">
        <v>42</v>
      </c>
      <c r="BL109" s="1"/>
      <c r="BM109" s="1"/>
      <c r="BN109" s="125"/>
      <c r="BO109" s="1"/>
      <c r="BP109" s="1"/>
      <c r="BQ109" s="1"/>
      <c r="BR109" s="1"/>
      <c r="BS109" s="1"/>
      <c r="BT109" s="1"/>
      <c r="BU109" s="1"/>
      <c r="BV109" s="1"/>
      <c r="BW109" s="1"/>
      <c r="BX109" s="89" t="s">
        <v>42</v>
      </c>
      <c r="BY109" s="89" t="s">
        <v>208</v>
      </c>
      <c r="BZ109" s="89" t="s">
        <v>53</v>
      </c>
      <c r="CA109" s="1"/>
      <c r="CB109" s="1"/>
      <c r="CC109" s="1"/>
    </row>
    <row r="110" spans="1:81" s="3" customFormat="1" ht="12.75">
      <c r="A110" s="90">
        <v>106</v>
      </c>
      <c r="B110" s="90" t="s">
        <v>563</v>
      </c>
      <c r="C110" s="90" t="s">
        <v>683</v>
      </c>
      <c r="D110" s="89" t="s">
        <v>571</v>
      </c>
      <c r="E110" s="90" t="s">
        <v>684</v>
      </c>
      <c r="F110" s="64">
        <f t="shared" si="15"/>
        <v>25</v>
      </c>
      <c r="G110" s="2"/>
      <c r="H110" s="33"/>
      <c r="I110" s="5"/>
      <c r="J110" s="35">
        <f t="shared" si="12"/>
        <v>1</v>
      </c>
      <c r="K110" s="26">
        <f t="shared" si="13"/>
        <v>25</v>
      </c>
      <c r="L110" s="26"/>
      <c r="M110" s="66"/>
      <c r="N110" s="66"/>
      <c r="O110" s="65" t="str">
        <f t="shared" si="14"/>
        <v> 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89" t="s">
        <v>42</v>
      </c>
      <c r="BM110" s="89" t="s">
        <v>67</v>
      </c>
      <c r="BN110" s="89" t="s">
        <v>68</v>
      </c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1" s="3" customFormat="1" ht="12.75">
      <c r="A111" s="90">
        <v>107</v>
      </c>
      <c r="B111" s="90" t="s">
        <v>563</v>
      </c>
      <c r="C111" s="90" t="s">
        <v>910</v>
      </c>
      <c r="D111" s="89" t="s">
        <v>571</v>
      </c>
      <c r="E111" s="90" t="s">
        <v>359</v>
      </c>
      <c r="F111" s="64">
        <f t="shared" si="15"/>
        <v>25</v>
      </c>
      <c r="G111" s="2"/>
      <c r="H111" s="33"/>
      <c r="I111" s="5"/>
      <c r="J111" s="35">
        <f t="shared" si="12"/>
        <v>1</v>
      </c>
      <c r="K111" s="26">
        <f t="shared" si="13"/>
        <v>25</v>
      </c>
      <c r="L111" s="26"/>
      <c r="M111" s="66"/>
      <c r="N111" s="66"/>
      <c r="O111" s="65" t="str">
        <f t="shared" si="14"/>
        <v> 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89" t="s">
        <v>42</v>
      </c>
      <c r="CB111" s="89" t="s">
        <v>76</v>
      </c>
      <c r="CC111" s="89" t="s">
        <v>68</v>
      </c>
    </row>
    <row r="112" spans="1:81" s="3" customFormat="1" ht="12.75">
      <c r="A112" s="90">
        <v>108</v>
      </c>
      <c r="B112" s="90" t="s">
        <v>563</v>
      </c>
      <c r="C112" s="90" t="s">
        <v>687</v>
      </c>
      <c r="D112" s="89" t="s">
        <v>582</v>
      </c>
      <c r="E112" s="90" t="s">
        <v>688</v>
      </c>
      <c r="F112" s="64">
        <f t="shared" si="15"/>
        <v>24</v>
      </c>
      <c r="G112" s="2"/>
      <c r="H112" s="33"/>
      <c r="I112" s="5"/>
      <c r="J112" s="35">
        <f t="shared" si="12"/>
        <v>1</v>
      </c>
      <c r="K112" s="26">
        <f t="shared" si="13"/>
        <v>24</v>
      </c>
      <c r="L112" s="26"/>
      <c r="M112" s="66"/>
      <c r="N112" s="66"/>
      <c r="O112" s="65" t="str">
        <f t="shared" si="14"/>
        <v> 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89" t="s">
        <v>42</v>
      </c>
      <c r="BM112" s="89" t="s">
        <v>74</v>
      </c>
      <c r="BN112" s="89" t="s">
        <v>75</v>
      </c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1:81" s="3" customFormat="1" ht="12.75">
      <c r="A113" s="90">
        <v>109</v>
      </c>
      <c r="B113" s="90" t="s">
        <v>563</v>
      </c>
      <c r="C113" s="90" t="s">
        <v>691</v>
      </c>
      <c r="D113" s="89" t="s">
        <v>582</v>
      </c>
      <c r="E113" s="90" t="s">
        <v>153</v>
      </c>
      <c r="F113" s="64">
        <f t="shared" si="15"/>
        <v>23</v>
      </c>
      <c r="G113" s="2"/>
      <c r="H113" s="33"/>
      <c r="I113" s="5"/>
      <c r="J113" s="35">
        <f t="shared" si="12"/>
        <v>7</v>
      </c>
      <c r="K113" s="26">
        <f t="shared" si="13"/>
        <v>23</v>
      </c>
      <c r="L113" s="26"/>
      <c r="M113" s="66"/>
      <c r="N113" s="66"/>
      <c r="O113" s="65" t="str">
        <f t="shared" si="14"/>
        <v> 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89" t="s">
        <v>42</v>
      </c>
      <c r="AC113" s="89" t="s">
        <v>423</v>
      </c>
      <c r="AD113" s="89" t="s">
        <v>72</v>
      </c>
      <c r="AE113" s="89" t="s">
        <v>42</v>
      </c>
      <c r="AF113" s="89" t="s">
        <v>66</v>
      </c>
      <c r="AG113" s="89" t="s">
        <v>53</v>
      </c>
      <c r="AH113" s="89" t="s">
        <v>42</v>
      </c>
      <c r="AI113" s="89" t="s">
        <v>591</v>
      </c>
      <c r="AJ113" s="89" t="s">
        <v>72</v>
      </c>
      <c r="AK113" s="89" t="s">
        <v>42</v>
      </c>
      <c r="AL113" s="89" t="s">
        <v>66</v>
      </c>
      <c r="AM113" s="89" t="s">
        <v>70</v>
      </c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89" t="s">
        <v>42</v>
      </c>
      <c r="BD113" s="89" t="s">
        <v>411</v>
      </c>
      <c r="BE113" s="89" t="s">
        <v>67</v>
      </c>
      <c r="BF113" s="1"/>
      <c r="BG113" s="1"/>
      <c r="BH113" s="1"/>
      <c r="BI113" s="89" t="s">
        <v>42</v>
      </c>
      <c r="BJ113" s="89" t="s">
        <v>113</v>
      </c>
      <c r="BK113" s="89" t="s">
        <v>53</v>
      </c>
      <c r="BL113" s="1"/>
      <c r="BM113" s="1"/>
      <c r="BN113" s="1"/>
      <c r="BO113" s="1"/>
      <c r="BP113" s="1"/>
      <c r="BQ113" s="1"/>
      <c r="BR113" s="89" t="s">
        <v>42</v>
      </c>
      <c r="BS113" s="89" t="s">
        <v>66</v>
      </c>
      <c r="BT113" s="89" t="s">
        <v>53</v>
      </c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1:81" s="3" customFormat="1" ht="12.75">
      <c r="A114" s="90">
        <v>110</v>
      </c>
      <c r="B114" s="90" t="s">
        <v>563</v>
      </c>
      <c r="C114" s="90" t="s">
        <v>690</v>
      </c>
      <c r="D114" s="89" t="s">
        <v>252</v>
      </c>
      <c r="E114" s="90" t="s">
        <v>370</v>
      </c>
      <c r="F114" s="64">
        <f t="shared" si="15"/>
        <v>23</v>
      </c>
      <c r="G114" s="2"/>
      <c r="H114" s="33"/>
      <c r="I114" s="5"/>
      <c r="J114" s="35">
        <f t="shared" si="12"/>
        <v>1</v>
      </c>
      <c r="K114" s="26">
        <f t="shared" si="13"/>
        <v>23</v>
      </c>
      <c r="L114" s="26"/>
      <c r="M114" s="66"/>
      <c r="N114" s="66"/>
      <c r="O114" s="65" t="str">
        <f t="shared" si="14"/>
        <v> 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89" t="s">
        <v>42</v>
      </c>
      <c r="AI114" s="89" t="s">
        <v>312</v>
      </c>
      <c r="AJ114" s="89" t="s">
        <v>83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1:81" s="3" customFormat="1" ht="12.75">
      <c r="A115" s="90">
        <v>111</v>
      </c>
      <c r="B115" s="90" t="s">
        <v>563</v>
      </c>
      <c r="C115" s="90" t="s">
        <v>693</v>
      </c>
      <c r="D115" s="89" t="s">
        <v>571</v>
      </c>
      <c r="E115" s="90" t="s">
        <v>694</v>
      </c>
      <c r="F115" s="64">
        <f t="shared" si="15"/>
        <v>22</v>
      </c>
      <c r="G115" s="2"/>
      <c r="H115" s="33"/>
      <c r="I115" s="5"/>
      <c r="J115" s="35">
        <f t="shared" si="12"/>
        <v>2</v>
      </c>
      <c r="K115" s="26">
        <f t="shared" si="13"/>
        <v>22</v>
      </c>
      <c r="L115" s="26"/>
      <c r="M115" s="66"/>
      <c r="N115" s="66"/>
      <c r="O115" s="65" t="str">
        <f t="shared" si="14"/>
        <v> </v>
      </c>
      <c r="P115" s="1"/>
      <c r="Q115" s="1"/>
      <c r="R115" s="1"/>
      <c r="S115" s="89" t="s">
        <v>42</v>
      </c>
      <c r="T115" s="89" t="s">
        <v>276</v>
      </c>
      <c r="U115" s="89" t="s">
        <v>101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89" t="s">
        <v>42</v>
      </c>
      <c r="BM115" s="89" t="s">
        <v>102</v>
      </c>
      <c r="BN115" s="89" t="s">
        <v>101</v>
      </c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spans="1:81" s="3" customFormat="1" ht="12.75">
      <c r="A116" s="90">
        <v>112</v>
      </c>
      <c r="B116" s="90" t="s">
        <v>563</v>
      </c>
      <c r="C116" s="90" t="s">
        <v>692</v>
      </c>
      <c r="D116" s="89" t="s">
        <v>565</v>
      </c>
      <c r="E116" s="90" t="s">
        <v>505</v>
      </c>
      <c r="F116" s="64">
        <f t="shared" si="15"/>
        <v>22</v>
      </c>
      <c r="G116" s="2"/>
      <c r="H116" s="33"/>
      <c r="I116" s="5"/>
      <c r="J116" s="35">
        <f t="shared" si="12"/>
        <v>1</v>
      </c>
      <c r="K116" s="26">
        <f t="shared" si="13"/>
        <v>22</v>
      </c>
      <c r="L116" s="26"/>
      <c r="M116" s="66"/>
      <c r="N116" s="66"/>
      <c r="O116" s="65" t="str">
        <f t="shared" si="14"/>
        <v> </v>
      </c>
      <c r="P116" s="1"/>
      <c r="Q116" s="1"/>
      <c r="R116" s="1"/>
      <c r="S116" s="1"/>
      <c r="T116" s="1"/>
      <c r="U116" s="1"/>
      <c r="V116" s="89" t="s">
        <v>42</v>
      </c>
      <c r="W116" s="89" t="s">
        <v>103</v>
      </c>
      <c r="X116" s="89" t="s">
        <v>77</v>
      </c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1:81" s="3" customFormat="1" ht="12.75">
      <c r="A117" s="90">
        <v>113</v>
      </c>
      <c r="B117" s="90" t="s">
        <v>563</v>
      </c>
      <c r="C117" s="90" t="s">
        <v>911</v>
      </c>
      <c r="D117" s="89" t="s">
        <v>586</v>
      </c>
      <c r="E117" s="90" t="s">
        <v>201</v>
      </c>
      <c r="F117" s="64">
        <f t="shared" si="15"/>
        <v>22</v>
      </c>
      <c r="G117" s="2"/>
      <c r="H117" s="33"/>
      <c r="I117" s="5"/>
      <c r="J117" s="35">
        <f t="shared" si="12"/>
        <v>1</v>
      </c>
      <c r="K117" s="26">
        <f t="shared" si="13"/>
        <v>22</v>
      </c>
      <c r="L117" s="26"/>
      <c r="M117" s="66"/>
      <c r="N117" s="66"/>
      <c r="O117" s="65" t="str">
        <f t="shared" si="14"/>
        <v> 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89" t="s">
        <v>42</v>
      </c>
      <c r="CB117" s="89" t="s">
        <v>103</v>
      </c>
      <c r="CC117" s="89" t="s">
        <v>77</v>
      </c>
    </row>
    <row r="118" spans="1:81" s="3" customFormat="1" ht="12.75">
      <c r="A118" s="90">
        <v>114</v>
      </c>
      <c r="B118" s="90" t="s">
        <v>563</v>
      </c>
      <c r="C118" s="90" t="s">
        <v>695</v>
      </c>
      <c r="D118" s="89" t="s">
        <v>586</v>
      </c>
      <c r="E118" s="90" t="s">
        <v>159</v>
      </c>
      <c r="F118" s="64">
        <f t="shared" si="15"/>
        <v>21</v>
      </c>
      <c r="G118" s="2"/>
      <c r="H118" s="33"/>
      <c r="I118" s="5"/>
      <c r="J118" s="35">
        <f t="shared" si="12"/>
        <v>2</v>
      </c>
      <c r="K118" s="26">
        <f t="shared" si="13"/>
        <v>21</v>
      </c>
      <c r="L118" s="26"/>
      <c r="M118" s="66"/>
      <c r="N118" s="66"/>
      <c r="O118" s="65" t="str">
        <f t="shared" si="14"/>
        <v> 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89" t="s">
        <v>42</v>
      </c>
      <c r="AI118" s="89" t="s">
        <v>414</v>
      </c>
      <c r="AJ118" s="89" t="s">
        <v>99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89" t="s">
        <v>42</v>
      </c>
      <c r="BJ118" s="89" t="s">
        <v>81</v>
      </c>
      <c r="BK118" s="89" t="s">
        <v>64</v>
      </c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1:81" s="3" customFormat="1" ht="12.75">
      <c r="A119" s="90">
        <v>115</v>
      </c>
      <c r="B119" s="90" t="s">
        <v>563</v>
      </c>
      <c r="C119" s="90" t="s">
        <v>696</v>
      </c>
      <c r="D119" s="89" t="s">
        <v>565</v>
      </c>
      <c r="E119" s="90" t="s">
        <v>310</v>
      </c>
      <c r="F119" s="64">
        <f t="shared" si="15"/>
        <v>20</v>
      </c>
      <c r="G119" s="2"/>
      <c r="H119" s="33"/>
      <c r="I119" s="5"/>
      <c r="J119" s="35">
        <f t="shared" si="12"/>
        <v>1</v>
      </c>
      <c r="K119" s="26">
        <f t="shared" si="13"/>
        <v>20</v>
      </c>
      <c r="L119" s="26"/>
      <c r="M119" s="66"/>
      <c r="N119" s="66"/>
      <c r="O119" s="65" t="str">
        <f t="shared" si="14"/>
        <v> </v>
      </c>
      <c r="P119" s="1"/>
      <c r="Q119" s="1"/>
      <c r="R119" s="1"/>
      <c r="S119" s="89" t="s">
        <v>42</v>
      </c>
      <c r="T119" s="89" t="s">
        <v>66</v>
      </c>
      <c r="U119" s="89" t="s">
        <v>102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1" s="3" customFormat="1" ht="12.75">
      <c r="A120" s="90">
        <v>116</v>
      </c>
      <c r="B120" s="90" t="s">
        <v>563</v>
      </c>
      <c r="C120" s="90" t="s">
        <v>697</v>
      </c>
      <c r="D120" s="89" t="s">
        <v>252</v>
      </c>
      <c r="E120" s="90" t="s">
        <v>215</v>
      </c>
      <c r="F120" s="64">
        <f t="shared" si="15"/>
        <v>19</v>
      </c>
      <c r="G120" s="2"/>
      <c r="H120" s="33"/>
      <c r="I120" s="5"/>
      <c r="J120" s="35">
        <f t="shared" si="12"/>
        <v>5</v>
      </c>
      <c r="K120" s="26">
        <f t="shared" si="13"/>
        <v>19</v>
      </c>
      <c r="L120" s="26"/>
      <c r="M120" s="66"/>
      <c r="N120" s="66"/>
      <c r="O120" s="65" t="str">
        <f t="shared" si="14"/>
        <v> </v>
      </c>
      <c r="P120" s="1"/>
      <c r="Q120" s="1"/>
      <c r="R120" s="1"/>
      <c r="S120" s="1"/>
      <c r="T120" s="1"/>
      <c r="U120" s="1"/>
      <c r="V120" s="1"/>
      <c r="W120" s="1"/>
      <c r="X120" s="1"/>
      <c r="Y120" s="89" t="s">
        <v>42</v>
      </c>
      <c r="Z120" s="89" t="s">
        <v>423</v>
      </c>
      <c r="AA120" s="89" t="s">
        <v>72</v>
      </c>
      <c r="AB120" s="89" t="s">
        <v>42</v>
      </c>
      <c r="AC120" s="89" t="s">
        <v>390</v>
      </c>
      <c r="AD120" s="89" t="s">
        <v>70</v>
      </c>
      <c r="AE120" s="1"/>
      <c r="AF120" s="1"/>
      <c r="AG120" s="1"/>
      <c r="AH120" s="89" t="s">
        <v>42</v>
      </c>
      <c r="AI120" s="89" t="s">
        <v>572</v>
      </c>
      <c r="AJ120" s="89" t="s">
        <v>64</v>
      </c>
      <c r="AK120" s="1"/>
      <c r="AL120" s="1"/>
      <c r="AM120" s="1"/>
      <c r="AN120" s="89" t="s">
        <v>42</v>
      </c>
      <c r="AO120" s="89" t="s">
        <v>73</v>
      </c>
      <c r="AP120" s="89" t="s">
        <v>53</v>
      </c>
      <c r="AQ120" s="89" t="s">
        <v>42</v>
      </c>
      <c r="AR120" s="89" t="s">
        <v>71</v>
      </c>
      <c r="AS120" s="89" t="s">
        <v>64</v>
      </c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1" s="3" customFormat="1" ht="12.75">
      <c r="A121" s="90">
        <v>117</v>
      </c>
      <c r="B121" s="90" t="s">
        <v>563</v>
      </c>
      <c r="C121" s="90" t="s">
        <v>698</v>
      </c>
      <c r="D121" s="89" t="s">
        <v>565</v>
      </c>
      <c r="E121" s="90" t="s">
        <v>514</v>
      </c>
      <c r="F121" s="64">
        <f t="shared" si="15"/>
        <v>19</v>
      </c>
      <c r="G121" s="2"/>
      <c r="H121" s="33"/>
      <c r="I121" s="5"/>
      <c r="J121" s="35">
        <f t="shared" si="12"/>
        <v>1</v>
      </c>
      <c r="K121" s="26">
        <f t="shared" si="13"/>
        <v>19</v>
      </c>
      <c r="L121" s="26"/>
      <c r="M121" s="66"/>
      <c r="N121" s="66"/>
      <c r="O121" s="65" t="str">
        <f t="shared" si="14"/>
        <v> </v>
      </c>
      <c r="P121" s="1"/>
      <c r="Q121" s="1"/>
      <c r="R121" s="1"/>
      <c r="S121" s="1"/>
      <c r="T121" s="1"/>
      <c r="U121" s="1"/>
      <c r="V121" s="89" t="s">
        <v>42</v>
      </c>
      <c r="W121" s="89" t="s">
        <v>99</v>
      </c>
      <c r="X121" s="89" t="s">
        <v>104</v>
      </c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</row>
    <row r="122" spans="1:81" s="3" customFormat="1" ht="12.75">
      <c r="A122" s="90">
        <v>118</v>
      </c>
      <c r="B122" s="90" t="s">
        <v>563</v>
      </c>
      <c r="C122" s="90" t="s">
        <v>701</v>
      </c>
      <c r="D122" s="89" t="s">
        <v>252</v>
      </c>
      <c r="E122" s="90" t="s">
        <v>702</v>
      </c>
      <c r="F122" s="64">
        <f t="shared" si="15"/>
        <v>18</v>
      </c>
      <c r="G122" s="2"/>
      <c r="H122" s="33"/>
      <c r="I122" s="5"/>
      <c r="J122" s="35">
        <f t="shared" si="12"/>
        <v>2</v>
      </c>
      <c r="K122" s="26">
        <f t="shared" si="13"/>
        <v>18</v>
      </c>
      <c r="L122" s="26"/>
      <c r="M122" s="66"/>
      <c r="N122" s="66"/>
      <c r="O122" s="65" t="str">
        <f t="shared" si="14"/>
        <v> </v>
      </c>
      <c r="P122" s="1"/>
      <c r="Q122" s="1"/>
      <c r="R122" s="1"/>
      <c r="S122" s="1"/>
      <c r="T122" s="1"/>
      <c r="U122" s="1"/>
      <c r="V122" s="89" t="s">
        <v>42</v>
      </c>
      <c r="W122" s="89" t="s">
        <v>69</v>
      </c>
      <c r="X122" s="89" t="s">
        <v>82</v>
      </c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89" t="s">
        <v>42</v>
      </c>
      <c r="BY122" s="89" t="s">
        <v>71</v>
      </c>
      <c r="BZ122" s="89" t="s">
        <v>76</v>
      </c>
      <c r="CA122" s="1"/>
      <c r="CB122" s="1"/>
      <c r="CC122" s="1"/>
    </row>
    <row r="123" spans="1:81" s="3" customFormat="1" ht="12.75">
      <c r="A123" s="90">
        <v>119</v>
      </c>
      <c r="B123" s="90" t="s">
        <v>563</v>
      </c>
      <c r="C123" s="90" t="s">
        <v>699</v>
      </c>
      <c r="D123" s="89" t="s">
        <v>565</v>
      </c>
      <c r="E123" s="90" t="s">
        <v>700</v>
      </c>
      <c r="F123" s="64">
        <f t="shared" si="15"/>
        <v>18</v>
      </c>
      <c r="G123" s="2"/>
      <c r="H123" s="33"/>
      <c r="I123" s="5"/>
      <c r="J123" s="35">
        <f aca="true" t="shared" si="16" ref="J123:J145">P123+S123+V123+Y123+AB123+AE123+AH123+AK123+AN123+AQ123+AT123+AW123+AZ123+BC123+BF123+BI123+BL123+BO123+BR123+BU123+BX123+CA123</f>
        <v>1</v>
      </c>
      <c r="K123" s="26">
        <f aca="true" t="shared" si="17" ref="K123:K145">R123+U123+X123+AA123+AD123+AG123+AJ123+AM123+AP123+AS123+AV123+AY123+BB123+BE123+BH123+BK123+BN123+BQ123+BT123+BW123+BZ123+CC123</f>
        <v>18</v>
      </c>
      <c r="L123" s="26"/>
      <c r="M123" s="66"/>
      <c r="N123" s="66"/>
      <c r="O123" s="65" t="str">
        <f aca="true" t="shared" si="18" ref="O123:O145">IF(COUNTIF(assolute,C123)&gt;1,"x"," ")</f>
        <v> 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89" t="s">
        <v>42</v>
      </c>
      <c r="BS123" s="89" t="s">
        <v>103</v>
      </c>
      <c r="BT123" s="89" t="s">
        <v>100</v>
      </c>
      <c r="BU123" s="1"/>
      <c r="BV123" s="1"/>
      <c r="BW123" s="1"/>
      <c r="BX123" s="1"/>
      <c r="BY123" s="1"/>
      <c r="BZ123" s="1"/>
      <c r="CA123" s="1"/>
      <c r="CB123" s="1"/>
      <c r="CC123" s="1"/>
    </row>
    <row r="124" spans="1:81" s="3" customFormat="1" ht="12.75">
      <c r="A124" s="90">
        <v>120</v>
      </c>
      <c r="B124" s="90" t="s">
        <v>563</v>
      </c>
      <c r="C124" s="90" t="s">
        <v>708</v>
      </c>
      <c r="D124" s="89" t="s">
        <v>582</v>
      </c>
      <c r="E124" s="90" t="s">
        <v>182</v>
      </c>
      <c r="F124" s="64">
        <f t="shared" si="15"/>
        <v>15</v>
      </c>
      <c r="G124" s="2"/>
      <c r="H124" s="33"/>
      <c r="I124" s="5"/>
      <c r="J124" s="35">
        <f t="shared" si="16"/>
        <v>3</v>
      </c>
      <c r="K124" s="26">
        <f t="shared" si="17"/>
        <v>15</v>
      </c>
      <c r="L124" s="26"/>
      <c r="M124" s="66"/>
      <c r="N124" s="66"/>
      <c r="O124" s="65" t="str">
        <f t="shared" si="18"/>
        <v> 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89" t="s">
        <v>42</v>
      </c>
      <c r="AC124" s="89" t="s">
        <v>401</v>
      </c>
      <c r="AD124" s="89" t="s">
        <v>64</v>
      </c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89" t="s">
        <v>42</v>
      </c>
      <c r="AR124" s="89" t="s">
        <v>66</v>
      </c>
      <c r="AS124" s="89" t="s">
        <v>72</v>
      </c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89" t="s">
        <v>42</v>
      </c>
      <c r="BY124" s="89" t="s">
        <v>81</v>
      </c>
      <c r="BZ124" s="89" t="s">
        <v>67</v>
      </c>
      <c r="CA124" s="1"/>
      <c r="CB124" s="1"/>
      <c r="CC124" s="1"/>
    </row>
    <row r="125" spans="1:81" s="3" customFormat="1" ht="12.75">
      <c r="A125" s="90">
        <v>121</v>
      </c>
      <c r="B125" s="90" t="s">
        <v>563</v>
      </c>
      <c r="C125" s="90" t="s">
        <v>703</v>
      </c>
      <c r="D125" s="89" t="s">
        <v>571</v>
      </c>
      <c r="E125" s="90" t="s">
        <v>265</v>
      </c>
      <c r="F125" s="64">
        <f t="shared" si="15"/>
        <v>15</v>
      </c>
      <c r="G125" s="2"/>
      <c r="H125" s="33"/>
      <c r="I125" s="5"/>
      <c r="J125" s="35">
        <f t="shared" si="16"/>
        <v>1</v>
      </c>
      <c r="K125" s="26">
        <f t="shared" si="17"/>
        <v>15</v>
      </c>
      <c r="L125" s="26"/>
      <c r="M125" s="66"/>
      <c r="N125" s="66"/>
      <c r="O125" s="65" t="str">
        <f t="shared" si="18"/>
        <v> </v>
      </c>
      <c r="P125" s="89" t="s">
        <v>42</v>
      </c>
      <c r="Q125" s="89" t="s">
        <v>73</v>
      </c>
      <c r="R125" s="89" t="s">
        <v>108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</row>
    <row r="126" spans="1:81" s="3" customFormat="1" ht="12.75">
      <c r="A126" s="90">
        <v>122</v>
      </c>
      <c r="B126" s="90" t="s">
        <v>563</v>
      </c>
      <c r="C126" s="90" t="s">
        <v>704</v>
      </c>
      <c r="D126" s="89" t="s">
        <v>571</v>
      </c>
      <c r="E126" s="90" t="s">
        <v>466</v>
      </c>
      <c r="F126" s="64">
        <f t="shared" si="15"/>
        <v>15</v>
      </c>
      <c r="G126" s="2"/>
      <c r="H126" s="33"/>
      <c r="I126" s="5"/>
      <c r="J126" s="35">
        <f t="shared" si="16"/>
        <v>1</v>
      </c>
      <c r="K126" s="26">
        <f t="shared" si="17"/>
        <v>15</v>
      </c>
      <c r="L126" s="26"/>
      <c r="M126" s="66"/>
      <c r="N126" s="66"/>
      <c r="O126" s="65" t="str">
        <f t="shared" si="18"/>
        <v> 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89" t="s">
        <v>42</v>
      </c>
      <c r="BJ126" s="89" t="s">
        <v>77</v>
      </c>
      <c r="BK126" s="89" t="s">
        <v>108</v>
      </c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</row>
    <row r="127" spans="1:81" s="3" customFormat="1" ht="12.75">
      <c r="A127" s="90">
        <v>123</v>
      </c>
      <c r="B127" s="90" t="s">
        <v>563</v>
      </c>
      <c r="C127" s="90" t="s">
        <v>705</v>
      </c>
      <c r="D127" s="89" t="s">
        <v>565</v>
      </c>
      <c r="E127" s="90" t="s">
        <v>527</v>
      </c>
      <c r="F127" s="64">
        <f t="shared" si="15"/>
        <v>15</v>
      </c>
      <c r="G127" s="2"/>
      <c r="H127" s="33"/>
      <c r="I127" s="5"/>
      <c r="J127" s="35">
        <f t="shared" si="16"/>
        <v>1</v>
      </c>
      <c r="K127" s="26">
        <f t="shared" si="17"/>
        <v>15</v>
      </c>
      <c r="L127" s="26"/>
      <c r="M127" s="66"/>
      <c r="N127" s="66"/>
      <c r="O127" s="65" t="str">
        <f t="shared" si="18"/>
        <v> 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89" t="s">
        <v>42</v>
      </c>
      <c r="BM127" s="89" t="s">
        <v>99</v>
      </c>
      <c r="BN127" s="89" t="s">
        <v>108</v>
      </c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</row>
    <row r="128" spans="1:81" s="3" customFormat="1" ht="12.75">
      <c r="A128" s="90">
        <v>124</v>
      </c>
      <c r="B128" s="90" t="s">
        <v>563</v>
      </c>
      <c r="C128" s="90" t="s">
        <v>707</v>
      </c>
      <c r="D128" s="89" t="s">
        <v>252</v>
      </c>
      <c r="E128" s="90" t="s">
        <v>173</v>
      </c>
      <c r="F128" s="64">
        <f aca="true" t="shared" si="19" ref="F128:F145">K128+L128+M128+N128</f>
        <v>15</v>
      </c>
      <c r="G128" s="2"/>
      <c r="H128" s="33"/>
      <c r="I128" s="5"/>
      <c r="J128" s="35">
        <f t="shared" si="16"/>
        <v>1</v>
      </c>
      <c r="K128" s="26">
        <f t="shared" si="17"/>
        <v>15</v>
      </c>
      <c r="L128" s="26"/>
      <c r="M128" s="66"/>
      <c r="N128" s="66"/>
      <c r="O128" s="65" t="str">
        <f t="shared" si="18"/>
        <v> 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89" t="s">
        <v>42</v>
      </c>
      <c r="BV128" s="89" t="s">
        <v>105</v>
      </c>
      <c r="BW128" s="89" t="s">
        <v>108</v>
      </c>
      <c r="BX128" s="1"/>
      <c r="BY128" s="1"/>
      <c r="BZ128" s="1"/>
      <c r="CA128" s="1"/>
      <c r="CB128" s="1"/>
      <c r="CC128" s="1"/>
    </row>
    <row r="129" spans="1:81" s="3" customFormat="1" ht="12.75">
      <c r="A129" s="90">
        <v>125</v>
      </c>
      <c r="B129" s="90" t="s">
        <v>563</v>
      </c>
      <c r="C129" s="90" t="s">
        <v>709</v>
      </c>
      <c r="D129" s="89" t="s">
        <v>565</v>
      </c>
      <c r="E129" s="90" t="s">
        <v>527</v>
      </c>
      <c r="F129" s="64">
        <f t="shared" si="19"/>
        <v>14</v>
      </c>
      <c r="G129" s="2"/>
      <c r="H129" s="33"/>
      <c r="I129" s="5"/>
      <c r="J129" s="35">
        <f t="shared" si="16"/>
        <v>1</v>
      </c>
      <c r="K129" s="26">
        <f t="shared" si="17"/>
        <v>14</v>
      </c>
      <c r="L129" s="26"/>
      <c r="M129" s="66"/>
      <c r="N129" s="66"/>
      <c r="O129" s="65" t="str">
        <f t="shared" si="18"/>
        <v> 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89" t="s">
        <v>42</v>
      </c>
      <c r="BM129" s="89" t="s">
        <v>109</v>
      </c>
      <c r="BN129" s="89" t="s">
        <v>110</v>
      </c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</row>
    <row r="130" spans="1:81" s="3" customFormat="1" ht="12.75">
      <c r="A130" s="90">
        <v>126</v>
      </c>
      <c r="B130" s="90" t="s">
        <v>563</v>
      </c>
      <c r="C130" s="90" t="s">
        <v>710</v>
      </c>
      <c r="D130" s="89" t="s">
        <v>571</v>
      </c>
      <c r="E130" s="90" t="s">
        <v>318</v>
      </c>
      <c r="F130" s="64">
        <f t="shared" si="19"/>
        <v>13</v>
      </c>
      <c r="G130" s="2"/>
      <c r="H130" s="33"/>
      <c r="I130" s="5"/>
      <c r="J130" s="35">
        <f t="shared" si="16"/>
        <v>1</v>
      </c>
      <c r="K130" s="26">
        <f t="shared" si="17"/>
        <v>13</v>
      </c>
      <c r="L130" s="26"/>
      <c r="M130" s="66"/>
      <c r="N130" s="66"/>
      <c r="O130" s="65" t="str">
        <f t="shared" si="18"/>
        <v> 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89" t="s">
        <v>42</v>
      </c>
      <c r="BA130" s="89" t="s">
        <v>66</v>
      </c>
      <c r="BB130" s="89" t="s">
        <v>103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</row>
    <row r="131" spans="1:81" s="3" customFormat="1" ht="12.75">
      <c r="A131" s="90">
        <v>127</v>
      </c>
      <c r="B131" s="90" t="s">
        <v>563</v>
      </c>
      <c r="C131" s="90" t="s">
        <v>912</v>
      </c>
      <c r="D131" s="89" t="s">
        <v>252</v>
      </c>
      <c r="E131" s="90" t="s">
        <v>178</v>
      </c>
      <c r="F131" s="64">
        <f t="shared" si="19"/>
        <v>13</v>
      </c>
      <c r="G131" s="2"/>
      <c r="H131" s="33"/>
      <c r="I131" s="5"/>
      <c r="J131" s="35">
        <f t="shared" si="16"/>
        <v>1</v>
      </c>
      <c r="K131" s="26">
        <f t="shared" si="17"/>
        <v>13</v>
      </c>
      <c r="L131" s="26"/>
      <c r="M131" s="66"/>
      <c r="N131" s="66"/>
      <c r="O131" s="65" t="str">
        <f t="shared" si="18"/>
        <v> 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89" t="s">
        <v>42</v>
      </c>
      <c r="CB131" s="89" t="s">
        <v>77</v>
      </c>
      <c r="CC131" s="89" t="s">
        <v>103</v>
      </c>
    </row>
    <row r="132" spans="1:81" s="3" customFormat="1" ht="12.75">
      <c r="A132" s="90">
        <v>128</v>
      </c>
      <c r="B132" s="90" t="s">
        <v>563</v>
      </c>
      <c r="C132" s="90" t="s">
        <v>711</v>
      </c>
      <c r="D132" s="89" t="s">
        <v>586</v>
      </c>
      <c r="E132" s="1" t="s">
        <v>136</v>
      </c>
      <c r="F132" s="64">
        <f t="shared" si="19"/>
        <v>10</v>
      </c>
      <c r="G132" s="2"/>
      <c r="H132" s="33"/>
      <c r="I132" s="5"/>
      <c r="J132" s="35">
        <f t="shared" si="16"/>
        <v>2</v>
      </c>
      <c r="K132" s="26">
        <f t="shared" si="17"/>
        <v>10</v>
      </c>
      <c r="L132" s="26"/>
      <c r="M132" s="66"/>
      <c r="N132" s="66"/>
      <c r="O132" s="65" t="str">
        <f t="shared" si="18"/>
        <v> </v>
      </c>
      <c r="P132" s="1"/>
      <c r="Q132" s="1"/>
      <c r="R132" s="1"/>
      <c r="S132" s="1"/>
      <c r="T132" s="1"/>
      <c r="U132" s="1"/>
      <c r="V132" s="89" t="s">
        <v>42</v>
      </c>
      <c r="W132" s="89" t="s">
        <v>81</v>
      </c>
      <c r="X132" s="89" t="s">
        <v>70</v>
      </c>
      <c r="Y132" s="89" t="s">
        <v>42</v>
      </c>
      <c r="Z132" s="89" t="s">
        <v>414</v>
      </c>
      <c r="AA132" s="89" t="s">
        <v>74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</row>
    <row r="133" spans="1:81" s="3" customFormat="1" ht="12.75">
      <c r="A133" s="90">
        <v>129</v>
      </c>
      <c r="B133" s="90" t="s">
        <v>563</v>
      </c>
      <c r="C133" s="90" t="s">
        <v>712</v>
      </c>
      <c r="D133" s="89" t="s">
        <v>252</v>
      </c>
      <c r="E133" s="90" t="s">
        <v>510</v>
      </c>
      <c r="F133" s="64">
        <f t="shared" si="19"/>
        <v>10</v>
      </c>
      <c r="G133" s="2"/>
      <c r="H133" s="33"/>
      <c r="I133" s="5"/>
      <c r="J133" s="35">
        <f t="shared" si="16"/>
        <v>1</v>
      </c>
      <c r="K133" s="26">
        <f t="shared" si="17"/>
        <v>10</v>
      </c>
      <c r="L133" s="26"/>
      <c r="M133" s="66"/>
      <c r="N133" s="66"/>
      <c r="O133" s="65" t="str">
        <f t="shared" si="18"/>
        <v> 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89" t="s">
        <v>42</v>
      </c>
      <c r="BM133" s="89" t="s">
        <v>105</v>
      </c>
      <c r="BN133" s="89" t="s">
        <v>76</v>
      </c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</row>
    <row r="134" spans="1:81" s="3" customFormat="1" ht="12.75">
      <c r="A134" s="90">
        <v>130</v>
      </c>
      <c r="B134" s="90" t="s">
        <v>563</v>
      </c>
      <c r="C134" s="90" t="s">
        <v>713</v>
      </c>
      <c r="D134" s="89" t="s">
        <v>252</v>
      </c>
      <c r="E134" s="90" t="s">
        <v>215</v>
      </c>
      <c r="F134" s="64">
        <f t="shared" si="19"/>
        <v>9</v>
      </c>
      <c r="G134" s="2"/>
      <c r="H134" s="33"/>
      <c r="I134" s="5"/>
      <c r="J134" s="35">
        <f t="shared" si="16"/>
        <v>6</v>
      </c>
      <c r="K134" s="26">
        <f t="shared" si="17"/>
        <v>9</v>
      </c>
      <c r="L134" s="26"/>
      <c r="M134" s="66"/>
      <c r="N134" s="66"/>
      <c r="O134" s="65" t="str">
        <f t="shared" si="18"/>
        <v> </v>
      </c>
      <c r="P134" s="89" t="s">
        <v>42</v>
      </c>
      <c r="Q134" s="89" t="s">
        <v>414</v>
      </c>
      <c r="R134" s="89" t="s">
        <v>42</v>
      </c>
      <c r="S134" s="1"/>
      <c r="T134" s="1"/>
      <c r="U134" s="1"/>
      <c r="V134" s="89" t="s">
        <v>42</v>
      </c>
      <c r="W134" s="89" t="s">
        <v>73</v>
      </c>
      <c r="X134" s="89" t="s">
        <v>42</v>
      </c>
      <c r="Y134" s="89" t="s">
        <v>42</v>
      </c>
      <c r="Z134" s="89" t="s">
        <v>390</v>
      </c>
      <c r="AA134" s="89" t="s">
        <v>70</v>
      </c>
      <c r="AB134" s="89" t="s">
        <v>42</v>
      </c>
      <c r="AC134" s="89" t="s">
        <v>391</v>
      </c>
      <c r="AD134" s="89" t="s">
        <v>53</v>
      </c>
      <c r="AE134" s="1"/>
      <c r="AF134" s="1"/>
      <c r="AG134" s="1"/>
      <c r="AH134" s="89" t="s">
        <v>42</v>
      </c>
      <c r="AI134" s="89" t="s">
        <v>567</v>
      </c>
      <c r="AJ134" s="89" t="s">
        <v>42</v>
      </c>
      <c r="AK134" s="1"/>
      <c r="AL134" s="1"/>
      <c r="AM134" s="1"/>
      <c r="AN134" s="89" t="s">
        <v>42</v>
      </c>
      <c r="AO134" s="89" t="s">
        <v>113</v>
      </c>
      <c r="AP134" s="89" t="s">
        <v>42</v>
      </c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</row>
    <row r="135" spans="1:81" s="3" customFormat="1" ht="12.75">
      <c r="A135" s="90">
        <v>131</v>
      </c>
      <c r="B135" s="90" t="s">
        <v>563</v>
      </c>
      <c r="C135" s="90" t="s">
        <v>715</v>
      </c>
      <c r="D135" s="89" t="s">
        <v>565</v>
      </c>
      <c r="E135" s="90" t="s">
        <v>151</v>
      </c>
      <c r="F135" s="64">
        <f t="shared" si="19"/>
        <v>8</v>
      </c>
      <c r="G135" s="2"/>
      <c r="H135" s="33"/>
      <c r="I135" s="5"/>
      <c r="J135" s="35">
        <f t="shared" si="16"/>
        <v>3</v>
      </c>
      <c r="K135" s="26">
        <f t="shared" si="17"/>
        <v>8</v>
      </c>
      <c r="L135" s="26"/>
      <c r="M135" s="66"/>
      <c r="N135" s="66"/>
      <c r="O135" s="65" t="str">
        <f t="shared" si="18"/>
        <v> 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89" t="s">
        <v>42</v>
      </c>
      <c r="BD135" s="89" t="s">
        <v>401</v>
      </c>
      <c r="BE135" s="89" t="s">
        <v>42</v>
      </c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89" t="s">
        <v>42</v>
      </c>
      <c r="BV135" s="89" t="s">
        <v>92</v>
      </c>
      <c r="BW135" s="89" t="s">
        <v>70</v>
      </c>
      <c r="BX135" s="89" t="s">
        <v>42</v>
      </c>
      <c r="BY135" s="89" t="s">
        <v>73</v>
      </c>
      <c r="BZ135" s="89" t="s">
        <v>72</v>
      </c>
      <c r="CA135" s="1"/>
      <c r="CB135" s="1"/>
      <c r="CC135" s="1"/>
    </row>
    <row r="136" spans="1:81" s="3" customFormat="1" ht="12.75">
      <c r="A136" s="90">
        <v>132</v>
      </c>
      <c r="B136" s="90" t="s">
        <v>563</v>
      </c>
      <c r="C136" s="90" t="s">
        <v>714</v>
      </c>
      <c r="D136" s="89" t="s">
        <v>586</v>
      </c>
      <c r="E136" s="90" t="s">
        <v>115</v>
      </c>
      <c r="F136" s="64">
        <f t="shared" si="19"/>
        <v>8</v>
      </c>
      <c r="G136" s="2"/>
      <c r="H136" s="33"/>
      <c r="I136" s="5"/>
      <c r="J136" s="35">
        <f t="shared" si="16"/>
        <v>1</v>
      </c>
      <c r="K136" s="26">
        <f t="shared" si="17"/>
        <v>8</v>
      </c>
      <c r="L136" s="26"/>
      <c r="M136" s="66"/>
      <c r="N136" s="66"/>
      <c r="O136" s="65" t="str">
        <f t="shared" si="18"/>
        <v> 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89" t="s">
        <v>42</v>
      </c>
      <c r="AI136" s="89" t="s">
        <v>600</v>
      </c>
      <c r="AJ136" s="89" t="s">
        <v>82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</row>
    <row r="137" spans="1:81" s="3" customFormat="1" ht="12.75">
      <c r="A137" s="90">
        <v>133</v>
      </c>
      <c r="B137" s="90" t="s">
        <v>563</v>
      </c>
      <c r="C137" s="90" t="s">
        <v>719</v>
      </c>
      <c r="D137" s="89" t="s">
        <v>582</v>
      </c>
      <c r="E137" s="90" t="s">
        <v>375</v>
      </c>
      <c r="F137" s="64">
        <f t="shared" si="19"/>
        <v>7</v>
      </c>
      <c r="G137" s="2"/>
      <c r="H137" s="33"/>
      <c r="I137" s="5"/>
      <c r="J137" s="35">
        <f t="shared" si="16"/>
        <v>3</v>
      </c>
      <c r="K137" s="26">
        <f t="shared" si="17"/>
        <v>7</v>
      </c>
      <c r="L137" s="26"/>
      <c r="M137" s="66"/>
      <c r="N137" s="66"/>
      <c r="O137" s="65" t="str">
        <f t="shared" si="18"/>
        <v> 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89" t="s">
        <v>42</v>
      </c>
      <c r="AU137" s="89" t="s">
        <v>113</v>
      </c>
      <c r="AV137" s="89" t="s">
        <v>42</v>
      </c>
      <c r="AW137" s="1"/>
      <c r="AX137" s="1"/>
      <c r="AY137" s="1"/>
      <c r="AZ137" s="89" t="s">
        <v>42</v>
      </c>
      <c r="BA137" s="89" t="s">
        <v>272</v>
      </c>
      <c r="BB137" s="89" t="s">
        <v>70</v>
      </c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89" t="s">
        <v>42</v>
      </c>
      <c r="BY137" s="89" t="s">
        <v>113</v>
      </c>
      <c r="BZ137" s="89" t="s">
        <v>70</v>
      </c>
      <c r="CA137" s="1"/>
      <c r="CB137" s="1"/>
      <c r="CC137" s="1"/>
    </row>
    <row r="138" spans="1:81" s="3" customFormat="1" ht="12.75">
      <c r="A138" s="90">
        <v>134</v>
      </c>
      <c r="B138" s="90" t="s">
        <v>563</v>
      </c>
      <c r="C138" s="90" t="s">
        <v>718</v>
      </c>
      <c r="D138" s="89" t="s">
        <v>571</v>
      </c>
      <c r="E138" s="90" t="s">
        <v>210</v>
      </c>
      <c r="F138" s="64">
        <f t="shared" si="19"/>
        <v>7</v>
      </c>
      <c r="G138" s="2"/>
      <c r="H138" s="33"/>
      <c r="I138" s="5"/>
      <c r="J138" s="35">
        <f t="shared" si="16"/>
        <v>2</v>
      </c>
      <c r="K138" s="26">
        <f t="shared" si="17"/>
        <v>7</v>
      </c>
      <c r="L138" s="26"/>
      <c r="M138" s="66"/>
      <c r="N138" s="66"/>
      <c r="O138" s="65" t="str">
        <f t="shared" si="18"/>
        <v> </v>
      </c>
      <c r="P138" s="1"/>
      <c r="Q138" s="1"/>
      <c r="R138" s="1"/>
      <c r="S138" s="1"/>
      <c r="T138" s="1"/>
      <c r="U138" s="1"/>
      <c r="V138" s="1"/>
      <c r="W138" s="1"/>
      <c r="X138" s="1"/>
      <c r="Y138" s="89" t="s">
        <v>42</v>
      </c>
      <c r="Z138" s="89" t="s">
        <v>391</v>
      </c>
      <c r="AA138" s="89" t="s">
        <v>53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89" t="s">
        <v>42</v>
      </c>
      <c r="AO138" s="89" t="s">
        <v>118</v>
      </c>
      <c r="AP138" s="89" t="s">
        <v>64</v>
      </c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</row>
    <row r="139" spans="1:81" s="3" customFormat="1" ht="12.75">
      <c r="A139" s="90">
        <v>135</v>
      </c>
      <c r="B139" s="90" t="s">
        <v>563</v>
      </c>
      <c r="C139" s="90" t="s">
        <v>716</v>
      </c>
      <c r="D139" s="89" t="s">
        <v>252</v>
      </c>
      <c r="E139" s="90" t="s">
        <v>199</v>
      </c>
      <c r="F139" s="64">
        <f t="shared" si="19"/>
        <v>7</v>
      </c>
      <c r="G139" s="2"/>
      <c r="H139" s="33"/>
      <c r="I139" s="5"/>
      <c r="J139" s="35">
        <f t="shared" si="16"/>
        <v>1</v>
      </c>
      <c r="K139" s="26">
        <f t="shared" si="17"/>
        <v>7</v>
      </c>
      <c r="L139" s="26"/>
      <c r="M139" s="66"/>
      <c r="N139" s="66"/>
      <c r="O139" s="65" t="str">
        <f t="shared" si="18"/>
        <v> 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89" t="s">
        <v>42</v>
      </c>
      <c r="AC139" s="89" t="s">
        <v>414</v>
      </c>
      <c r="AD139" s="89" t="s">
        <v>74</v>
      </c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</row>
    <row r="140" spans="1:81" s="3" customFormat="1" ht="12.75">
      <c r="A140" s="90">
        <v>136</v>
      </c>
      <c r="B140" s="90" t="s">
        <v>563</v>
      </c>
      <c r="C140" s="90" t="s">
        <v>717</v>
      </c>
      <c r="D140" s="89" t="s">
        <v>565</v>
      </c>
      <c r="E140" s="1" t="s">
        <v>136</v>
      </c>
      <c r="F140" s="64">
        <f t="shared" si="19"/>
        <v>7</v>
      </c>
      <c r="G140" s="2"/>
      <c r="H140" s="33"/>
      <c r="I140" s="5"/>
      <c r="J140" s="35">
        <f t="shared" si="16"/>
        <v>1</v>
      </c>
      <c r="K140" s="26">
        <f t="shared" si="17"/>
        <v>7</v>
      </c>
      <c r="L140" s="26"/>
      <c r="M140" s="66"/>
      <c r="N140" s="66"/>
      <c r="O140" s="65" t="str">
        <f t="shared" si="18"/>
        <v> </v>
      </c>
      <c r="P140" s="1"/>
      <c r="Q140" s="1"/>
      <c r="R140" s="1"/>
      <c r="S140" s="1"/>
      <c r="T140" s="1"/>
      <c r="U140" s="1"/>
      <c r="V140" s="89" t="s">
        <v>42</v>
      </c>
      <c r="W140" s="89" t="s">
        <v>71</v>
      </c>
      <c r="X140" s="89" t="s">
        <v>74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</row>
    <row r="141" spans="1:81" s="3" customFormat="1" ht="12.75">
      <c r="A141" s="90">
        <v>137</v>
      </c>
      <c r="B141" s="90" t="s">
        <v>563</v>
      </c>
      <c r="C141" s="90" t="s">
        <v>913</v>
      </c>
      <c r="D141" s="89" t="s">
        <v>586</v>
      </c>
      <c r="E141" s="90" t="s">
        <v>914</v>
      </c>
      <c r="F141" s="64">
        <f t="shared" si="19"/>
        <v>7</v>
      </c>
      <c r="G141" s="2"/>
      <c r="H141" s="33"/>
      <c r="I141" s="5"/>
      <c r="J141" s="35">
        <f t="shared" si="16"/>
        <v>1</v>
      </c>
      <c r="K141" s="26">
        <f t="shared" si="17"/>
        <v>7</v>
      </c>
      <c r="L141" s="26"/>
      <c r="M141" s="66"/>
      <c r="N141" s="66"/>
      <c r="O141" s="65" t="str">
        <f t="shared" si="18"/>
        <v> 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89" t="s">
        <v>42</v>
      </c>
      <c r="CB141" s="89" t="s">
        <v>71</v>
      </c>
      <c r="CC141" s="89" t="s">
        <v>74</v>
      </c>
    </row>
    <row r="142" spans="1:81" s="3" customFormat="1" ht="12.75">
      <c r="A142" s="90">
        <v>138</v>
      </c>
      <c r="B142" s="90" t="s">
        <v>563</v>
      </c>
      <c r="C142" s="90" t="s">
        <v>720</v>
      </c>
      <c r="D142" s="89" t="s">
        <v>571</v>
      </c>
      <c r="E142" s="90" t="s">
        <v>163</v>
      </c>
      <c r="F142" s="64">
        <f t="shared" si="19"/>
        <v>6</v>
      </c>
      <c r="G142" s="2"/>
      <c r="H142" s="33"/>
      <c r="I142" s="5"/>
      <c r="J142" s="35">
        <f t="shared" si="16"/>
        <v>1</v>
      </c>
      <c r="K142" s="26">
        <f t="shared" si="17"/>
        <v>6</v>
      </c>
      <c r="L142" s="26"/>
      <c r="M142" s="66"/>
      <c r="N142" s="66"/>
      <c r="O142" s="65" t="str">
        <f t="shared" si="18"/>
        <v> </v>
      </c>
      <c r="P142" s="1"/>
      <c r="Q142" s="1"/>
      <c r="R142" s="1"/>
      <c r="S142" s="89" t="s">
        <v>42</v>
      </c>
      <c r="T142" s="89" t="s">
        <v>269</v>
      </c>
      <c r="U142" s="89" t="s">
        <v>67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</row>
    <row r="143" spans="1:81" s="3" customFormat="1" ht="12.75">
      <c r="A143" s="90">
        <v>139</v>
      </c>
      <c r="B143" s="90" t="s">
        <v>563</v>
      </c>
      <c r="C143" s="90" t="s">
        <v>721</v>
      </c>
      <c r="D143" s="89" t="s">
        <v>571</v>
      </c>
      <c r="E143" s="90" t="s">
        <v>615</v>
      </c>
      <c r="F143" s="64">
        <f t="shared" si="19"/>
        <v>4</v>
      </c>
      <c r="G143" s="2"/>
      <c r="H143" s="33"/>
      <c r="I143" s="5"/>
      <c r="J143" s="35">
        <f t="shared" si="16"/>
        <v>1</v>
      </c>
      <c r="K143" s="26">
        <f t="shared" si="17"/>
        <v>4</v>
      </c>
      <c r="L143" s="26"/>
      <c r="M143" s="66"/>
      <c r="N143" s="66"/>
      <c r="O143" s="65" t="str">
        <f t="shared" si="18"/>
        <v> 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89" t="s">
        <v>42</v>
      </c>
      <c r="BP143" s="89" t="s">
        <v>71</v>
      </c>
      <c r="BQ143" s="89" t="s">
        <v>72</v>
      </c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spans="1:81" s="3" customFormat="1" ht="12.75">
      <c r="A144" s="90">
        <v>140</v>
      </c>
      <c r="B144" s="90" t="s">
        <v>563</v>
      </c>
      <c r="C144" s="90" t="s">
        <v>723</v>
      </c>
      <c r="D144" s="89" t="s">
        <v>565</v>
      </c>
      <c r="E144" s="90" t="s">
        <v>142</v>
      </c>
      <c r="F144" s="64">
        <f t="shared" si="19"/>
        <v>2</v>
      </c>
      <c r="G144" s="2"/>
      <c r="H144" s="33"/>
      <c r="I144" s="5"/>
      <c r="J144" s="35">
        <f t="shared" si="16"/>
        <v>2</v>
      </c>
      <c r="K144" s="26">
        <f t="shared" si="17"/>
        <v>2</v>
      </c>
      <c r="L144" s="26"/>
      <c r="M144" s="66"/>
      <c r="N144" s="66"/>
      <c r="O144" s="65" t="str">
        <f t="shared" si="18"/>
        <v> </v>
      </c>
      <c r="P144" s="1"/>
      <c r="Q144" s="1"/>
      <c r="R144" s="1"/>
      <c r="S144" s="1"/>
      <c r="T144" s="1"/>
      <c r="U144" s="1"/>
      <c r="V144" s="1"/>
      <c r="W144" s="1"/>
      <c r="X144" s="1"/>
      <c r="Y144" s="89" t="s">
        <v>42</v>
      </c>
      <c r="Z144" s="89" t="s">
        <v>566</v>
      </c>
      <c r="AA144" s="89" t="s">
        <v>42</v>
      </c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89" t="s">
        <v>42</v>
      </c>
      <c r="BY144" s="89" t="s">
        <v>291</v>
      </c>
      <c r="BZ144" s="89" t="s">
        <v>42</v>
      </c>
      <c r="CA144" s="1"/>
      <c r="CB144" s="1"/>
      <c r="CC144" s="1"/>
    </row>
    <row r="145" spans="1:81" s="3" customFormat="1" ht="12.75">
      <c r="A145" s="90">
        <v>141</v>
      </c>
      <c r="B145" s="90" t="s">
        <v>563</v>
      </c>
      <c r="C145" s="90" t="s">
        <v>722</v>
      </c>
      <c r="D145" s="89" t="s">
        <v>571</v>
      </c>
      <c r="E145" s="90" t="s">
        <v>615</v>
      </c>
      <c r="F145" s="64">
        <f t="shared" si="19"/>
        <v>2</v>
      </c>
      <c r="G145" s="2"/>
      <c r="H145" s="33"/>
      <c r="I145" s="5"/>
      <c r="J145" s="35">
        <f t="shared" si="16"/>
        <v>1</v>
      </c>
      <c r="K145" s="26">
        <f t="shared" si="17"/>
        <v>2</v>
      </c>
      <c r="L145" s="26"/>
      <c r="M145" s="66"/>
      <c r="N145" s="66"/>
      <c r="O145" s="65" t="str">
        <f t="shared" si="18"/>
        <v> 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89" t="s">
        <v>42</v>
      </c>
      <c r="BP145" s="89" t="s">
        <v>91</v>
      </c>
      <c r="BQ145" s="89" t="s">
        <v>53</v>
      </c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</row>
    <row r="146" spans="2:15" s="3" customFormat="1" ht="12.75">
      <c r="B146" s="36"/>
      <c r="D146" s="22"/>
      <c r="J146" s="22"/>
      <c r="M146" s="62"/>
      <c r="N146" s="62"/>
      <c r="O146" s="23"/>
    </row>
    <row r="147" spans="2:15" s="3" customFormat="1" ht="12.75">
      <c r="B147" s="36"/>
      <c r="D147" s="22"/>
      <c r="J147" s="22"/>
      <c r="K147" s="105">
        <f>SUM(K3:K146)</f>
        <v>17412</v>
      </c>
      <c r="M147" s="62"/>
      <c r="N147" s="62"/>
      <c r="O147" s="23"/>
    </row>
    <row r="148" spans="2:15" s="3" customFormat="1" ht="12.75">
      <c r="B148" s="36"/>
      <c r="D148" s="22"/>
      <c r="J148" s="22"/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  <row r="465" spans="2:15" s="3" customFormat="1" ht="12.75">
      <c r="B465" s="36"/>
      <c r="D465" s="22"/>
      <c r="J465" s="22"/>
      <c r="M465" s="62"/>
      <c r="N465" s="62"/>
      <c r="O465" s="23"/>
    </row>
    <row r="466" spans="2:15" s="3" customFormat="1" ht="12.75">
      <c r="B466" s="36"/>
      <c r="D466" s="22"/>
      <c r="J466" s="22"/>
      <c r="M466" s="62"/>
      <c r="N466" s="62"/>
      <c r="O466" s="23"/>
    </row>
    <row r="467" spans="2:15" s="3" customFormat="1" ht="12.75">
      <c r="B467" s="36"/>
      <c r="D467" s="22"/>
      <c r="J467" s="22"/>
      <c r="M467" s="62"/>
      <c r="N467" s="62"/>
      <c r="O467" s="23"/>
    </row>
    <row r="468" spans="2:15" s="3" customFormat="1" ht="12.75">
      <c r="B468" s="36"/>
      <c r="D468" s="22"/>
      <c r="J468" s="22"/>
      <c r="M468" s="62"/>
      <c r="N468" s="62"/>
      <c r="O468" s="23"/>
    </row>
    <row r="469" spans="2:15" s="3" customFormat="1" ht="12.75">
      <c r="B469" s="36"/>
      <c r="D469" s="22"/>
      <c r="J469" s="22"/>
      <c r="M469" s="62"/>
      <c r="N469" s="62"/>
      <c r="O469" s="23"/>
    </row>
    <row r="470" spans="2:15" s="3" customFormat="1" ht="12.75">
      <c r="B470" s="36"/>
      <c r="D470" s="22"/>
      <c r="J470" s="22"/>
      <c r="M470" s="62"/>
      <c r="N470" s="62"/>
      <c r="O470" s="23"/>
    </row>
    <row r="471" spans="2:15" s="3" customFormat="1" ht="12.75">
      <c r="B471" s="36"/>
      <c r="D471" s="22"/>
      <c r="J471" s="22"/>
      <c r="M471" s="62"/>
      <c r="N471" s="62"/>
      <c r="O471" s="23"/>
    </row>
    <row r="472" spans="2:15" s="3" customFormat="1" ht="12.75">
      <c r="B472" s="36"/>
      <c r="D472" s="22"/>
      <c r="J472" s="22"/>
      <c r="M472" s="62"/>
      <c r="N472" s="62"/>
      <c r="O472" s="23"/>
    </row>
    <row r="473" spans="2:15" s="3" customFormat="1" ht="12.75">
      <c r="B473" s="36"/>
      <c r="D473" s="22"/>
      <c r="J473" s="22"/>
      <c r="M473" s="62"/>
      <c r="N473" s="62"/>
      <c r="O473" s="23"/>
    </row>
    <row r="474" spans="2:15" s="3" customFormat="1" ht="12.75">
      <c r="B474" s="36"/>
      <c r="D474" s="22"/>
      <c r="J474" s="22"/>
      <c r="M474" s="62"/>
      <c r="N474" s="62"/>
      <c r="O474" s="23"/>
    </row>
    <row r="475" spans="2:15" s="3" customFormat="1" ht="12.75">
      <c r="B475" s="36"/>
      <c r="D475" s="22"/>
      <c r="J475" s="22"/>
      <c r="M475" s="62"/>
      <c r="N475" s="62"/>
      <c r="O475" s="23"/>
    </row>
    <row r="476" spans="2:15" s="3" customFormat="1" ht="12.75">
      <c r="B476" s="36"/>
      <c r="D476" s="22"/>
      <c r="J476" s="22"/>
      <c r="M476" s="62"/>
      <c r="N476" s="62"/>
      <c r="O476" s="23"/>
    </row>
    <row r="477" spans="2:15" s="3" customFormat="1" ht="12.75">
      <c r="B477" s="36"/>
      <c r="D477" s="22"/>
      <c r="J477" s="22"/>
      <c r="M477" s="62"/>
      <c r="N477" s="62"/>
      <c r="O477" s="23"/>
    </row>
    <row r="478" spans="2:15" s="3" customFormat="1" ht="12.75">
      <c r="B478" s="36"/>
      <c r="D478" s="22"/>
      <c r="J478" s="22"/>
      <c r="M478" s="62"/>
      <c r="N478" s="62"/>
      <c r="O478" s="23"/>
    </row>
    <row r="479" spans="2:15" s="3" customFormat="1" ht="12.75">
      <c r="B479" s="36"/>
      <c r="D479" s="22"/>
      <c r="J479" s="22"/>
      <c r="M479" s="62"/>
      <c r="N479" s="62"/>
      <c r="O479" s="23"/>
    </row>
    <row r="480" spans="2:15" s="3" customFormat="1" ht="12.75">
      <c r="B480" s="36"/>
      <c r="D480" s="22"/>
      <c r="J480" s="22"/>
      <c r="M480" s="62"/>
      <c r="N480" s="62"/>
      <c r="O480" s="23"/>
    </row>
    <row r="481" spans="2:15" s="3" customFormat="1" ht="12.75">
      <c r="B481" s="36"/>
      <c r="D481" s="22"/>
      <c r="J481" s="22"/>
      <c r="M481" s="62"/>
      <c r="N481" s="62"/>
      <c r="O481" s="23"/>
    </row>
    <row r="482" spans="2:15" s="3" customFormat="1" ht="12.75">
      <c r="B482" s="36"/>
      <c r="D482" s="22"/>
      <c r="J482" s="22"/>
      <c r="M482" s="62"/>
      <c r="N482" s="62"/>
      <c r="O482" s="23"/>
    </row>
    <row r="483" spans="2:15" s="3" customFormat="1" ht="12.75">
      <c r="B483" s="36"/>
      <c r="D483" s="22"/>
      <c r="J483" s="22"/>
      <c r="M483" s="62"/>
      <c r="N483" s="62"/>
      <c r="O483" s="23"/>
    </row>
    <row r="484" spans="2:15" s="3" customFormat="1" ht="12.75">
      <c r="B484" s="36"/>
      <c r="D484" s="22"/>
      <c r="J484" s="22"/>
      <c r="M484" s="62"/>
      <c r="N484" s="62"/>
      <c r="O484" s="23"/>
    </row>
    <row r="485" spans="2:15" s="3" customFormat="1" ht="12.75">
      <c r="B485" s="36"/>
      <c r="D485" s="22"/>
      <c r="J485" s="22"/>
      <c r="M485" s="62"/>
      <c r="N485" s="62"/>
      <c r="O485" s="23"/>
    </row>
    <row r="486" spans="2:15" s="3" customFormat="1" ht="12.75">
      <c r="B486" s="36"/>
      <c r="D486" s="22"/>
      <c r="J486" s="22"/>
      <c r="M486" s="62"/>
      <c r="N486" s="62"/>
      <c r="O486" s="23"/>
    </row>
    <row r="487" spans="2:15" s="3" customFormat="1" ht="12.75">
      <c r="B487" s="36"/>
      <c r="D487" s="22"/>
      <c r="J487" s="22"/>
      <c r="M487" s="62"/>
      <c r="N487" s="62"/>
      <c r="O487" s="23"/>
    </row>
    <row r="488" spans="2:15" s="3" customFormat="1" ht="12.75">
      <c r="B488" s="36"/>
      <c r="D488" s="22"/>
      <c r="J488" s="22"/>
      <c r="M488" s="62"/>
      <c r="N488" s="62"/>
      <c r="O488" s="23"/>
    </row>
    <row r="489" spans="2:15" s="3" customFormat="1" ht="12.75">
      <c r="B489" s="36"/>
      <c r="D489" s="22"/>
      <c r="J489" s="22"/>
      <c r="M489" s="62"/>
      <c r="N489" s="62"/>
      <c r="O489" s="23"/>
    </row>
    <row r="490" spans="2:15" s="3" customFormat="1" ht="12.75">
      <c r="B490" s="36"/>
      <c r="D490" s="22"/>
      <c r="J490" s="22"/>
      <c r="M490" s="62"/>
      <c r="N490" s="62"/>
      <c r="O490" s="23"/>
    </row>
    <row r="491" spans="2:15" s="3" customFormat="1" ht="12.75">
      <c r="B491" s="36"/>
      <c r="D491" s="22"/>
      <c r="J491" s="22"/>
      <c r="M491" s="62"/>
      <c r="N491" s="62"/>
      <c r="O491" s="23"/>
    </row>
    <row r="492" spans="2:15" s="3" customFormat="1" ht="12.75">
      <c r="B492" s="36"/>
      <c r="D492" s="22"/>
      <c r="J492" s="22"/>
      <c r="M492" s="62"/>
      <c r="N492" s="62"/>
      <c r="O492" s="23"/>
    </row>
    <row r="493" spans="2:15" s="3" customFormat="1" ht="12.75">
      <c r="B493" s="36"/>
      <c r="D493" s="22"/>
      <c r="J493" s="22"/>
      <c r="M493" s="62"/>
      <c r="N493" s="62"/>
      <c r="O493" s="23"/>
    </row>
    <row r="494" spans="2:15" s="3" customFormat="1" ht="12.75">
      <c r="B494" s="36"/>
      <c r="D494" s="22"/>
      <c r="J494" s="22"/>
      <c r="M494" s="62"/>
      <c r="N494" s="62"/>
      <c r="O494" s="23"/>
    </row>
    <row r="495" spans="2:15" s="3" customFormat="1" ht="12.75">
      <c r="B495" s="36"/>
      <c r="D495" s="22"/>
      <c r="J495" s="22"/>
      <c r="M495" s="62"/>
      <c r="N495" s="62"/>
      <c r="O495" s="23"/>
    </row>
    <row r="496" spans="2:15" s="3" customFormat="1" ht="12.75">
      <c r="B496" s="36"/>
      <c r="D496" s="22"/>
      <c r="J496" s="22"/>
      <c r="M496" s="62"/>
      <c r="N496" s="62"/>
      <c r="O496" s="23"/>
    </row>
    <row r="497" spans="2:15" s="3" customFormat="1" ht="12.75">
      <c r="B497" s="36"/>
      <c r="D497" s="22"/>
      <c r="J497" s="22"/>
      <c r="M497" s="62"/>
      <c r="N497" s="62"/>
      <c r="O497" s="23"/>
    </row>
    <row r="498" spans="2:15" s="3" customFormat="1" ht="12.75">
      <c r="B498" s="36"/>
      <c r="D498" s="22"/>
      <c r="J498" s="22"/>
      <c r="M498" s="62"/>
      <c r="N498" s="62"/>
      <c r="O498" s="23"/>
    </row>
    <row r="499" spans="2:15" s="3" customFormat="1" ht="12.75">
      <c r="B499" s="36"/>
      <c r="D499" s="22"/>
      <c r="J499" s="22"/>
      <c r="M499" s="62"/>
      <c r="N499" s="62"/>
      <c r="O499" s="23"/>
    </row>
    <row r="500" spans="2:15" s="3" customFormat="1" ht="12.75">
      <c r="B500" s="36"/>
      <c r="D500" s="22"/>
      <c r="J500" s="22"/>
      <c r="M500" s="62"/>
      <c r="N500" s="62"/>
      <c r="O500" s="23"/>
    </row>
    <row r="501" spans="2:15" s="3" customFormat="1" ht="12.75">
      <c r="B501" s="36"/>
      <c r="D501" s="22"/>
      <c r="J501" s="22"/>
      <c r="M501" s="62"/>
      <c r="N501" s="62"/>
      <c r="O501" s="23"/>
    </row>
    <row r="502" spans="2:15" s="3" customFormat="1" ht="12.75">
      <c r="B502" s="36"/>
      <c r="D502" s="22"/>
      <c r="J502" s="22"/>
      <c r="M502" s="62"/>
      <c r="N502" s="62"/>
      <c r="O502" s="23"/>
    </row>
    <row r="503" spans="2:15" s="3" customFormat="1" ht="12.75">
      <c r="B503" s="36"/>
      <c r="D503" s="22"/>
      <c r="J503" s="22"/>
      <c r="M503" s="62"/>
      <c r="N503" s="62"/>
      <c r="O503" s="23"/>
    </row>
    <row r="504" spans="2:15" s="3" customFormat="1" ht="12.75">
      <c r="B504" s="36"/>
      <c r="D504" s="22"/>
      <c r="J504" s="22"/>
      <c r="M504" s="62"/>
      <c r="N504" s="62"/>
      <c r="O504" s="23"/>
    </row>
    <row r="505" spans="2:15" s="3" customFormat="1" ht="12.75">
      <c r="B505" s="36"/>
      <c r="D505" s="22"/>
      <c r="J505" s="22"/>
      <c r="M505" s="62"/>
      <c r="N505" s="62"/>
      <c r="O505" s="23"/>
    </row>
    <row r="506" spans="2:15" s="3" customFormat="1" ht="12.75">
      <c r="B506" s="36"/>
      <c r="D506" s="22"/>
      <c r="J506" s="22"/>
      <c r="M506" s="62"/>
      <c r="N506" s="62"/>
      <c r="O506" s="23"/>
    </row>
    <row r="507" spans="2:15" s="3" customFormat="1" ht="12.75">
      <c r="B507" s="36"/>
      <c r="D507" s="22"/>
      <c r="J507" s="22"/>
      <c r="M507" s="62"/>
      <c r="N507" s="62"/>
      <c r="O507" s="23"/>
    </row>
    <row r="508" spans="2:15" s="3" customFormat="1" ht="12.75">
      <c r="B508" s="36"/>
      <c r="D508" s="22"/>
      <c r="J508" s="22"/>
      <c r="M508" s="62"/>
      <c r="N508" s="62"/>
      <c r="O508" s="23"/>
    </row>
    <row r="509" spans="2:15" s="3" customFormat="1" ht="12.75">
      <c r="B509" s="36"/>
      <c r="D509" s="22"/>
      <c r="J509" s="22"/>
      <c r="M509" s="62"/>
      <c r="N509" s="62"/>
      <c r="O509" s="23"/>
    </row>
    <row r="510" spans="2:15" s="3" customFormat="1" ht="12.75">
      <c r="B510" s="36"/>
      <c r="D510" s="22"/>
      <c r="J510" s="22"/>
      <c r="M510" s="62"/>
      <c r="N510" s="62"/>
      <c r="O510" s="23"/>
    </row>
    <row r="511" spans="2:15" s="3" customFormat="1" ht="12.75">
      <c r="B511" s="36"/>
      <c r="D511" s="22"/>
      <c r="J511" s="22"/>
      <c r="M511" s="62"/>
      <c r="N511" s="62"/>
      <c r="O511" s="23"/>
    </row>
    <row r="512" spans="2:15" s="3" customFormat="1" ht="12.75">
      <c r="B512" s="36"/>
      <c r="D512" s="22"/>
      <c r="J512" s="22"/>
      <c r="M512" s="62"/>
      <c r="N512" s="62"/>
      <c r="O512" s="23"/>
    </row>
    <row r="513" spans="2:15" s="3" customFormat="1" ht="12.75">
      <c r="B513" s="36"/>
      <c r="D513" s="22"/>
      <c r="J513" s="22"/>
      <c r="M513" s="62"/>
      <c r="N513" s="62"/>
      <c r="O513" s="23"/>
    </row>
    <row r="514" spans="2:15" s="3" customFormat="1" ht="12.75">
      <c r="B514" s="36"/>
      <c r="D514" s="22"/>
      <c r="J514" s="22"/>
      <c r="M514" s="62"/>
      <c r="N514" s="62"/>
      <c r="O514" s="23"/>
    </row>
    <row r="515" spans="2:15" s="3" customFormat="1" ht="12.75">
      <c r="B515" s="36"/>
      <c r="D515" s="22"/>
      <c r="J515" s="22"/>
      <c r="M515" s="62"/>
      <c r="N515" s="62"/>
      <c r="O515" s="23"/>
    </row>
    <row r="516" spans="2:15" s="3" customFormat="1" ht="12.75">
      <c r="B516" s="36"/>
      <c r="D516" s="22"/>
      <c r="J516" s="22"/>
      <c r="M516" s="62"/>
      <c r="N516" s="62"/>
      <c r="O516" s="23"/>
    </row>
    <row r="517" spans="2:15" s="3" customFormat="1" ht="12.75">
      <c r="B517" s="36"/>
      <c r="D517" s="22"/>
      <c r="J517" s="22"/>
      <c r="M517" s="62"/>
      <c r="N517" s="62"/>
      <c r="O517" s="23"/>
    </row>
    <row r="518" spans="2:15" s="3" customFormat="1" ht="12.75">
      <c r="B518" s="36"/>
      <c r="D518" s="22"/>
      <c r="J518" s="22"/>
      <c r="M518" s="62"/>
      <c r="N518" s="62"/>
      <c r="O518" s="23"/>
    </row>
    <row r="519" spans="2:15" s="3" customFormat="1" ht="12.75">
      <c r="B519" s="36"/>
      <c r="D519" s="22"/>
      <c r="J519" s="22"/>
      <c r="M519" s="62"/>
      <c r="N519" s="62"/>
      <c r="O519" s="23"/>
    </row>
    <row r="520" spans="2:15" s="3" customFormat="1" ht="12.75">
      <c r="B520" s="36"/>
      <c r="D520" s="22"/>
      <c r="J520" s="22"/>
      <c r="M520" s="62"/>
      <c r="N520" s="62"/>
      <c r="O520" s="23"/>
    </row>
    <row r="521" spans="2:15" s="3" customFormat="1" ht="12.75">
      <c r="B521" s="36"/>
      <c r="D521" s="22"/>
      <c r="J521" s="22"/>
      <c r="M521" s="62"/>
      <c r="N521" s="62"/>
      <c r="O521" s="23"/>
    </row>
    <row r="522" spans="2:15" s="3" customFormat="1" ht="12.75">
      <c r="B522" s="36"/>
      <c r="D522" s="22"/>
      <c r="J522" s="22"/>
      <c r="M522" s="62"/>
      <c r="N522" s="62"/>
      <c r="O522" s="23"/>
    </row>
    <row r="523" spans="2:15" s="3" customFormat="1" ht="12.75">
      <c r="B523" s="36"/>
      <c r="D523" s="22"/>
      <c r="J523" s="22"/>
      <c r="M523" s="62"/>
      <c r="N523" s="62"/>
      <c r="O523" s="23"/>
    </row>
    <row r="524" spans="2:15" s="3" customFormat="1" ht="12.75">
      <c r="B524" s="36"/>
      <c r="D524" s="22"/>
      <c r="J524" s="22"/>
      <c r="M524" s="62"/>
      <c r="N524" s="62"/>
      <c r="O524" s="23"/>
    </row>
    <row r="525" spans="2:15" s="3" customFormat="1" ht="12.75">
      <c r="B525" s="36"/>
      <c r="D525" s="22"/>
      <c r="J525" s="22"/>
      <c r="M525" s="62"/>
      <c r="N525" s="62"/>
      <c r="O525" s="23"/>
    </row>
    <row r="526" spans="2:15" s="3" customFormat="1" ht="12.75">
      <c r="B526" s="36"/>
      <c r="D526" s="22"/>
      <c r="J526" s="22"/>
      <c r="M526" s="62"/>
      <c r="N526" s="62"/>
      <c r="O526" s="23"/>
    </row>
    <row r="527" spans="2:15" s="3" customFormat="1" ht="12.75">
      <c r="B527" s="36"/>
      <c r="D527" s="22"/>
      <c r="J527" s="22"/>
      <c r="M527" s="62"/>
      <c r="N527" s="62"/>
      <c r="O527" s="23"/>
    </row>
    <row r="528" spans="2:15" s="3" customFormat="1" ht="12.75">
      <c r="B528" s="36"/>
      <c r="D528" s="22"/>
      <c r="J528" s="22"/>
      <c r="M528" s="62"/>
      <c r="N528" s="62"/>
      <c r="O528" s="23"/>
    </row>
    <row r="529" spans="2:15" s="3" customFormat="1" ht="12.75">
      <c r="B529" s="36"/>
      <c r="D529" s="22"/>
      <c r="J529" s="22"/>
      <c r="M529" s="62"/>
      <c r="N529" s="62"/>
      <c r="O529" s="23"/>
    </row>
    <row r="530" spans="2:15" s="3" customFormat="1" ht="12.75">
      <c r="B530" s="36"/>
      <c r="D530" s="22"/>
      <c r="J530" s="22"/>
      <c r="M530" s="62"/>
      <c r="N530" s="62"/>
      <c r="O530" s="23"/>
    </row>
    <row r="531" spans="2:15" s="3" customFormat="1" ht="12.75">
      <c r="B531" s="36"/>
      <c r="D531" s="22"/>
      <c r="J531" s="22"/>
      <c r="M531" s="62"/>
      <c r="N531" s="62"/>
      <c r="O531" s="23"/>
    </row>
    <row r="532" spans="2:15" s="3" customFormat="1" ht="12.75">
      <c r="B532" s="36"/>
      <c r="D532" s="22"/>
      <c r="J532" s="22"/>
      <c r="M532" s="62"/>
      <c r="N532" s="62"/>
      <c r="O532" s="23"/>
    </row>
    <row r="533" spans="2:15" s="3" customFormat="1" ht="12.75">
      <c r="B533" s="36"/>
      <c r="D533" s="22"/>
      <c r="J533" s="22"/>
      <c r="M533" s="62"/>
      <c r="N533" s="62"/>
      <c r="O533" s="23"/>
    </row>
    <row r="534" spans="2:15" s="3" customFormat="1" ht="12.75">
      <c r="B534" s="36"/>
      <c r="D534" s="22"/>
      <c r="J534" s="22"/>
      <c r="M534" s="62"/>
      <c r="N534" s="62"/>
      <c r="O534" s="23"/>
    </row>
    <row r="535" spans="2:15" s="3" customFormat="1" ht="12.75">
      <c r="B535" s="36"/>
      <c r="D535" s="22"/>
      <c r="J535" s="22"/>
      <c r="M535" s="62"/>
      <c r="N535" s="62"/>
      <c r="O535" s="23"/>
    </row>
    <row r="536" spans="2:15" s="3" customFormat="1" ht="12.75">
      <c r="B536" s="36"/>
      <c r="D536" s="22"/>
      <c r="J536" s="22"/>
      <c r="M536" s="62"/>
      <c r="N536" s="62"/>
      <c r="O536" s="23"/>
    </row>
    <row r="537" spans="2:15" s="3" customFormat="1" ht="12.75">
      <c r="B537" s="36"/>
      <c r="D537" s="22"/>
      <c r="J537" s="22"/>
      <c r="M537" s="62"/>
      <c r="N537" s="62"/>
      <c r="O537" s="23"/>
    </row>
    <row r="538" spans="2:15" s="3" customFormat="1" ht="12.75">
      <c r="B538" s="36"/>
      <c r="D538" s="22"/>
      <c r="J538" s="22"/>
      <c r="M538" s="62"/>
      <c r="N538" s="62"/>
      <c r="O538" s="23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 horizontalCentered="1"/>
  <pageMargins left="0.24" right="0.49" top="0.48" bottom="0.53" header="0.23" footer="0.24"/>
  <pageSetup firstPageNumber="1" useFirstPageNumber="1" fitToHeight="1" fitToWidth="1" orientation="portrait" paperSize="9" scale="7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4"/>
  <sheetViews>
    <sheetView zoomScalePageLayoutView="0" workbookViewId="0" topLeftCell="A1">
      <pane xSplit="15" ySplit="1" topLeftCell="P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A13" sqref="A13:CC13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10.851562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8515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bestFit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140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140625" style="0" hidden="1" customWidth="1"/>
    <col min="30" max="30" width="3.140625" style="0" bestFit="1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2.140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140625" style="0" hidden="1" customWidth="1"/>
    <col min="59" max="59" width="4.140625" style="0" hidden="1" customWidth="1"/>
    <col min="60" max="60" width="3.14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14062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3.140625" style="0" bestFit="1" customWidth="1"/>
    <col min="76" max="76" width="2.140625" style="0" hidden="1" customWidth="1"/>
    <col min="77" max="77" width="4.140625" style="0" hidden="1" customWidth="1"/>
    <col min="78" max="78" width="3.140625" style="0" bestFit="1" customWidth="1"/>
    <col min="79" max="79" width="2.140625" style="0" hidden="1" customWidth="1"/>
    <col min="80" max="80" width="4.140625" style="0" hidden="1" customWidth="1"/>
    <col min="81" max="81" width="3.140625" style="0" bestFit="1" customWidth="1"/>
  </cols>
  <sheetData>
    <row r="1" spans="1:81" s="9" customFormat="1" ht="105" customHeight="1">
      <c r="A1" s="138" t="s">
        <v>562</v>
      </c>
      <c r="B1" s="138"/>
      <c r="C1" s="138"/>
      <c r="D1" s="138"/>
      <c r="E1" s="139"/>
      <c r="F1" s="83" t="s">
        <v>1</v>
      </c>
      <c r="G1" s="84"/>
      <c r="H1" s="85" t="s">
        <v>2</v>
      </c>
      <c r="I1" s="84" t="s">
        <v>3</v>
      </c>
      <c r="J1" s="86" t="s">
        <v>4</v>
      </c>
      <c r="K1" s="84" t="s">
        <v>5</v>
      </c>
      <c r="L1" s="84" t="s">
        <v>56</v>
      </c>
      <c r="M1" s="84" t="s">
        <v>57</v>
      </c>
      <c r="N1" s="84" t="s">
        <v>58</v>
      </c>
      <c r="O1" s="87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5" t="s">
        <v>918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9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 t="s">
        <v>59</v>
      </c>
      <c r="I2" s="44" t="s">
        <v>59</v>
      </c>
      <c r="J2" s="42" t="s">
        <v>33</v>
      </c>
      <c r="K2" s="42" t="s">
        <v>34</v>
      </c>
      <c r="L2" s="42"/>
      <c r="M2" s="61"/>
      <c r="N2" s="61"/>
      <c r="O2" s="38"/>
      <c r="P2" s="67" t="s">
        <v>35</v>
      </c>
      <c r="Q2" s="67" t="s">
        <v>36</v>
      </c>
      <c r="R2" s="67" t="s">
        <v>37</v>
      </c>
      <c r="S2" s="67" t="s">
        <v>35</v>
      </c>
      <c r="T2" s="67" t="s">
        <v>36</v>
      </c>
      <c r="U2" s="67" t="s">
        <v>37</v>
      </c>
      <c r="V2" s="67" t="s">
        <v>35</v>
      </c>
      <c r="W2" s="67" t="s">
        <v>36</v>
      </c>
      <c r="X2" s="67" t="s">
        <v>37</v>
      </c>
      <c r="Y2" s="77" t="s">
        <v>35</v>
      </c>
      <c r="Z2" s="77" t="s">
        <v>36</v>
      </c>
      <c r="AA2" s="7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24" s="17" customFormat="1" ht="12.75">
      <c r="A3" s="50"/>
      <c r="B3" s="51"/>
      <c r="C3" s="52"/>
      <c r="D3" s="96"/>
      <c r="E3" s="53"/>
      <c r="F3" s="91">
        <f aca="true" t="shared" si="0" ref="F3:F35">K3+L3+M3+N3</f>
        <v>0</v>
      </c>
      <c r="G3" s="54"/>
      <c r="H3" s="55"/>
      <c r="I3" s="56"/>
      <c r="J3" s="92">
        <f aca="true" t="shared" si="1" ref="J3:J35">P3+S3+V3+Y3+AB3+AE3+AH3+AK3+AN3+AQ3+AT3+AW3+AZ3+BC3+BF3+BI3+BL3+BO3+BR3+BU3+BX3+CA3</f>
        <v>0</v>
      </c>
      <c r="K3" s="69">
        <f aca="true" t="shared" si="2" ref="K3:K35">R3+U3+X3+AA3+AD3+AG3+AJ3+AM3+AP3+AS3+AV3+AY3+BB3+BE3+BH3+BK3+BN3+BQ3+BT3+BW3+BZ3+CC3</f>
        <v>0</v>
      </c>
      <c r="L3" s="69"/>
      <c r="M3" s="93"/>
      <c r="N3" s="93"/>
      <c r="O3" s="38" t="str">
        <f aca="true" t="shared" si="3" ref="O3:O35">IF(COUNTIF(assolute,C3)&gt;1,"x"," ")</f>
        <v> </v>
      </c>
      <c r="P3" s="50"/>
      <c r="Q3" s="50"/>
      <c r="R3" s="50"/>
      <c r="S3" s="50"/>
      <c r="T3" s="50"/>
      <c r="U3" s="50"/>
      <c r="V3" s="50"/>
      <c r="W3" s="50"/>
      <c r="X3" s="50"/>
    </row>
    <row r="4" spans="1:81" s="3" customFormat="1" ht="12.75">
      <c r="A4" s="90">
        <v>1</v>
      </c>
      <c r="B4" s="90" t="s">
        <v>724</v>
      </c>
      <c r="C4" s="90" t="s">
        <v>725</v>
      </c>
      <c r="D4" s="89" t="s">
        <v>726</v>
      </c>
      <c r="E4" s="90" t="s">
        <v>727</v>
      </c>
      <c r="F4" s="64">
        <f aca="true" t="shared" si="4" ref="F4:F12">N4+M4+L4+H4</f>
        <v>535</v>
      </c>
      <c r="G4" s="2"/>
      <c r="H4" s="33">
        <f>K4-R4</f>
        <v>485</v>
      </c>
      <c r="I4" s="5">
        <v>16</v>
      </c>
      <c r="J4" s="35">
        <f aca="true" t="shared" si="5" ref="J4:J12">P4+S4+V4+Y4+AB4+AE4+AH4+AK4+AN4+AQ4+AT4+AW4+AZ4+BC4+BF4+BI4+BL4+BO4+BR4+BU4+BX4+CA4</f>
        <v>17</v>
      </c>
      <c r="K4" s="26">
        <f aca="true" t="shared" si="6" ref="K4:K12">R4+U4+X4+AA4+AD4+AG4+AJ4+AM4+AP4+AS4+AV4+AY4+BB4+BE4+BH4+BK4+BN4+BQ4+BT4+BW4+BZ4+CC4</f>
        <v>515</v>
      </c>
      <c r="L4" s="26"/>
      <c r="M4" s="66">
        <v>50</v>
      </c>
      <c r="N4" s="66"/>
      <c r="O4" s="65" t="str">
        <f aca="true" t="shared" si="7" ref="O4:O12">IF(COUNTIF(assolute,C4)&gt;1,"x"," ")</f>
        <v> </v>
      </c>
      <c r="P4" s="89" t="s">
        <v>42</v>
      </c>
      <c r="Q4" s="89" t="s">
        <v>42</v>
      </c>
      <c r="R4" s="120" t="s">
        <v>91</v>
      </c>
      <c r="S4" s="89" t="s">
        <v>42</v>
      </c>
      <c r="T4" s="89" t="s">
        <v>42</v>
      </c>
      <c r="U4" s="89" t="s">
        <v>91</v>
      </c>
      <c r="V4" s="89" t="s">
        <v>42</v>
      </c>
      <c r="W4" s="89" t="s">
        <v>42</v>
      </c>
      <c r="X4" s="89" t="s">
        <v>91</v>
      </c>
      <c r="Y4" s="89" t="s">
        <v>42</v>
      </c>
      <c r="Z4" s="89" t="s">
        <v>42</v>
      </c>
      <c r="AA4" s="89" t="s">
        <v>91</v>
      </c>
      <c r="AB4" s="89" t="s">
        <v>42</v>
      </c>
      <c r="AC4" s="89" t="s">
        <v>42</v>
      </c>
      <c r="AD4" s="89" t="s">
        <v>91</v>
      </c>
      <c r="AE4" s="89" t="s">
        <v>42</v>
      </c>
      <c r="AF4" s="89" t="s">
        <v>42</v>
      </c>
      <c r="AG4" s="122" t="s">
        <v>91</v>
      </c>
      <c r="AH4" s="89" t="s">
        <v>42</v>
      </c>
      <c r="AI4" s="89" t="s">
        <v>42</v>
      </c>
      <c r="AJ4" s="89" t="s">
        <v>113</v>
      </c>
      <c r="AK4" s="89" t="s">
        <v>42</v>
      </c>
      <c r="AL4" s="89" t="s">
        <v>42</v>
      </c>
      <c r="AM4" s="89" t="s">
        <v>91</v>
      </c>
      <c r="AN4" s="89" t="s">
        <v>42</v>
      </c>
      <c r="AO4" s="89" t="s">
        <v>42</v>
      </c>
      <c r="AP4" s="89" t="s">
        <v>91</v>
      </c>
      <c r="AQ4" s="89" t="s">
        <v>42</v>
      </c>
      <c r="AR4" s="89" t="s">
        <v>42</v>
      </c>
      <c r="AS4" s="89" t="s">
        <v>91</v>
      </c>
      <c r="AT4" s="1"/>
      <c r="AU4" s="1"/>
      <c r="AV4" s="1"/>
      <c r="AW4" s="89" t="s">
        <v>42</v>
      </c>
      <c r="AX4" s="89" t="s">
        <v>42</v>
      </c>
      <c r="AY4" s="89" t="s">
        <v>91</v>
      </c>
      <c r="AZ4" s="89" t="s">
        <v>42</v>
      </c>
      <c r="BA4" s="89" t="s">
        <v>42</v>
      </c>
      <c r="BB4" s="89" t="s">
        <v>91</v>
      </c>
      <c r="BC4" s="89" t="s">
        <v>42</v>
      </c>
      <c r="BD4" s="89" t="s">
        <v>42</v>
      </c>
      <c r="BE4" s="89" t="s">
        <v>91</v>
      </c>
      <c r="BF4" s="1"/>
      <c r="BG4" s="1"/>
      <c r="BH4" s="1"/>
      <c r="BI4" s="89" t="s">
        <v>42</v>
      </c>
      <c r="BJ4" s="89" t="s">
        <v>42</v>
      </c>
      <c r="BK4" s="89" t="s">
        <v>91</v>
      </c>
      <c r="BL4" s="1"/>
      <c r="BM4" s="1"/>
      <c r="BN4" s="1"/>
      <c r="BO4" s="89" t="s">
        <v>42</v>
      </c>
      <c r="BP4" s="89" t="s">
        <v>42</v>
      </c>
      <c r="BQ4" s="89" t="s">
        <v>91</v>
      </c>
      <c r="BR4" s="89" t="s">
        <v>42</v>
      </c>
      <c r="BS4" s="89" t="s">
        <v>42</v>
      </c>
      <c r="BT4" s="89" t="s">
        <v>91</v>
      </c>
      <c r="BU4" s="1"/>
      <c r="BV4" s="1"/>
      <c r="BW4" s="1"/>
      <c r="BX4" s="89" t="s">
        <v>42</v>
      </c>
      <c r="BY4" s="89" t="s">
        <v>42</v>
      </c>
      <c r="BZ4" s="89" t="s">
        <v>91</v>
      </c>
      <c r="CA4" s="1"/>
      <c r="CB4" s="1"/>
      <c r="CC4" s="1"/>
    </row>
    <row r="5" spans="1:81" s="3" customFormat="1" ht="12.75">
      <c r="A5" s="90">
        <v>2</v>
      </c>
      <c r="B5" s="90" t="s">
        <v>724</v>
      </c>
      <c r="C5" s="90" t="s">
        <v>732</v>
      </c>
      <c r="D5" s="89" t="s">
        <v>733</v>
      </c>
      <c r="E5" s="90" t="s">
        <v>175</v>
      </c>
      <c r="F5" s="64">
        <f t="shared" si="4"/>
        <v>474</v>
      </c>
      <c r="G5" s="2"/>
      <c r="H5" s="33">
        <f>K5</f>
        <v>449</v>
      </c>
      <c r="I5" s="5"/>
      <c r="J5" s="35">
        <f t="shared" si="5"/>
        <v>16</v>
      </c>
      <c r="K5" s="26">
        <f t="shared" si="6"/>
        <v>449</v>
      </c>
      <c r="L5" s="26"/>
      <c r="M5" s="66">
        <v>25</v>
      </c>
      <c r="N5" s="66"/>
      <c r="O5" s="65" t="str">
        <f t="shared" si="7"/>
        <v> </v>
      </c>
      <c r="P5" s="89" t="s">
        <v>42</v>
      </c>
      <c r="Q5" s="89" t="s">
        <v>53</v>
      </c>
      <c r="R5" s="89" t="s">
        <v>66</v>
      </c>
      <c r="S5" s="89" t="s">
        <v>42</v>
      </c>
      <c r="T5" s="89" t="s">
        <v>67</v>
      </c>
      <c r="U5" s="89" t="s">
        <v>68</v>
      </c>
      <c r="V5" s="1"/>
      <c r="W5" s="1"/>
      <c r="X5" s="1"/>
      <c r="Y5" s="1"/>
      <c r="Z5" s="1"/>
      <c r="AA5" s="1"/>
      <c r="AB5" s="89" t="s">
        <v>42</v>
      </c>
      <c r="AC5" s="89" t="s">
        <v>64</v>
      </c>
      <c r="AD5" s="89" t="s">
        <v>65</v>
      </c>
      <c r="AE5" s="1"/>
      <c r="AF5" s="1"/>
      <c r="AG5" s="1"/>
      <c r="AH5" s="1"/>
      <c r="AI5" s="1"/>
      <c r="AJ5" s="1"/>
      <c r="AK5" s="89" t="s">
        <v>42</v>
      </c>
      <c r="AL5" s="89" t="s">
        <v>70</v>
      </c>
      <c r="AM5" s="89" t="s">
        <v>71</v>
      </c>
      <c r="AN5" s="89" t="s">
        <v>42</v>
      </c>
      <c r="AO5" s="89" t="s">
        <v>53</v>
      </c>
      <c r="AP5" s="89" t="s">
        <v>66</v>
      </c>
      <c r="AQ5" s="1"/>
      <c r="AR5" s="1"/>
      <c r="AS5" s="1"/>
      <c r="AT5" s="89" t="s">
        <v>42</v>
      </c>
      <c r="AU5" s="89" t="s">
        <v>42</v>
      </c>
      <c r="AV5" s="89" t="s">
        <v>91</v>
      </c>
      <c r="AW5" s="1"/>
      <c r="AX5" s="1"/>
      <c r="AY5" s="1"/>
      <c r="AZ5" s="89" t="s">
        <v>42</v>
      </c>
      <c r="BA5" s="89" t="s">
        <v>72</v>
      </c>
      <c r="BB5" s="89" t="s">
        <v>69</v>
      </c>
      <c r="BC5" s="89" t="s">
        <v>42</v>
      </c>
      <c r="BD5" s="89" t="s">
        <v>72</v>
      </c>
      <c r="BE5" s="89" t="s">
        <v>69</v>
      </c>
      <c r="BF5" s="89" t="s">
        <v>42</v>
      </c>
      <c r="BG5" s="89" t="s">
        <v>42</v>
      </c>
      <c r="BH5" s="89" t="s">
        <v>91</v>
      </c>
      <c r="BI5" s="89" t="s">
        <v>42</v>
      </c>
      <c r="BJ5" s="89" t="s">
        <v>53</v>
      </c>
      <c r="BK5" s="89" t="s">
        <v>66</v>
      </c>
      <c r="BL5" s="89" t="s">
        <v>42</v>
      </c>
      <c r="BM5" s="89" t="s">
        <v>70</v>
      </c>
      <c r="BN5" s="122" t="s">
        <v>71</v>
      </c>
      <c r="BO5" s="89" t="s">
        <v>42</v>
      </c>
      <c r="BP5" s="89" t="s">
        <v>53</v>
      </c>
      <c r="BQ5" s="89" t="s">
        <v>66</v>
      </c>
      <c r="BR5" s="89" t="s">
        <v>42</v>
      </c>
      <c r="BS5" s="89" t="s">
        <v>72</v>
      </c>
      <c r="BT5" s="89" t="s">
        <v>69</v>
      </c>
      <c r="BU5" s="89" t="s">
        <v>42</v>
      </c>
      <c r="BV5" s="89" t="s">
        <v>70</v>
      </c>
      <c r="BW5" s="89" t="s">
        <v>71</v>
      </c>
      <c r="BX5" s="89" t="s">
        <v>42</v>
      </c>
      <c r="BY5" s="89" t="s">
        <v>53</v>
      </c>
      <c r="BZ5" s="89" t="s">
        <v>66</v>
      </c>
      <c r="CA5" s="89" t="s">
        <v>42</v>
      </c>
      <c r="CB5" s="89" t="s">
        <v>70</v>
      </c>
      <c r="CC5" s="89" t="s">
        <v>71</v>
      </c>
    </row>
    <row r="6" spans="1:81" s="3" customFormat="1" ht="12.75">
      <c r="A6" s="90">
        <v>3</v>
      </c>
      <c r="B6" s="90" t="s">
        <v>724</v>
      </c>
      <c r="C6" s="90" t="s">
        <v>728</v>
      </c>
      <c r="D6" s="89" t="s">
        <v>729</v>
      </c>
      <c r="E6" s="90" t="s">
        <v>265</v>
      </c>
      <c r="F6" s="64">
        <f t="shared" si="4"/>
        <v>459</v>
      </c>
      <c r="G6" s="2"/>
      <c r="H6" s="33">
        <f>K6-U6-AD6-AY6-BE6-BK6-BT6</f>
        <v>387</v>
      </c>
      <c r="I6" s="5">
        <v>16</v>
      </c>
      <c r="J6" s="35">
        <f t="shared" si="5"/>
        <v>22</v>
      </c>
      <c r="K6" s="26">
        <f t="shared" si="6"/>
        <v>512</v>
      </c>
      <c r="L6" s="26">
        <v>22</v>
      </c>
      <c r="M6" s="66">
        <v>25</v>
      </c>
      <c r="N6" s="66">
        <v>25</v>
      </c>
      <c r="O6" s="65" t="str">
        <f t="shared" si="7"/>
        <v> </v>
      </c>
      <c r="P6" s="89" t="s">
        <v>42</v>
      </c>
      <c r="Q6" s="89" t="s">
        <v>74</v>
      </c>
      <c r="R6" s="89" t="s">
        <v>75</v>
      </c>
      <c r="S6" s="89" t="s">
        <v>42</v>
      </c>
      <c r="T6" s="89" t="s">
        <v>101</v>
      </c>
      <c r="U6" s="120" t="s">
        <v>102</v>
      </c>
      <c r="V6" s="89" t="s">
        <v>42</v>
      </c>
      <c r="W6" s="89" t="s">
        <v>67</v>
      </c>
      <c r="X6" s="89" t="s">
        <v>68</v>
      </c>
      <c r="Y6" s="89" t="s">
        <v>42</v>
      </c>
      <c r="Z6" s="89" t="s">
        <v>74</v>
      </c>
      <c r="AA6" s="89" t="s">
        <v>75</v>
      </c>
      <c r="AB6" s="89" t="s">
        <v>42</v>
      </c>
      <c r="AC6" s="89" t="s">
        <v>101</v>
      </c>
      <c r="AD6" s="120" t="s">
        <v>102</v>
      </c>
      <c r="AE6" s="89" t="s">
        <v>42</v>
      </c>
      <c r="AF6" s="89" t="s">
        <v>67</v>
      </c>
      <c r="AG6" s="122" t="s">
        <v>68</v>
      </c>
      <c r="AH6" s="89" t="s">
        <v>42</v>
      </c>
      <c r="AI6" s="89" t="s">
        <v>103</v>
      </c>
      <c r="AJ6" s="89" t="s">
        <v>83</v>
      </c>
      <c r="AK6" s="89" t="s">
        <v>42</v>
      </c>
      <c r="AL6" s="89" t="s">
        <v>67</v>
      </c>
      <c r="AM6" s="89" t="s">
        <v>68</v>
      </c>
      <c r="AN6" s="89" t="s">
        <v>42</v>
      </c>
      <c r="AO6" s="89" t="s">
        <v>82</v>
      </c>
      <c r="AP6" s="89" t="s">
        <v>83</v>
      </c>
      <c r="AQ6" s="89" t="s">
        <v>42</v>
      </c>
      <c r="AR6" s="89" t="s">
        <v>74</v>
      </c>
      <c r="AS6" s="89" t="s">
        <v>75</v>
      </c>
      <c r="AT6" s="89" t="s">
        <v>42</v>
      </c>
      <c r="AU6" s="89" t="s">
        <v>74</v>
      </c>
      <c r="AV6" s="89" t="s">
        <v>75</v>
      </c>
      <c r="AW6" s="89" t="s">
        <v>42</v>
      </c>
      <c r="AX6" s="89" t="s">
        <v>76</v>
      </c>
      <c r="AY6" s="120" t="s">
        <v>105</v>
      </c>
      <c r="AZ6" s="89" t="s">
        <v>42</v>
      </c>
      <c r="BA6" s="89" t="s">
        <v>74</v>
      </c>
      <c r="BB6" s="89" t="s">
        <v>75</v>
      </c>
      <c r="BC6" s="89" t="s">
        <v>42</v>
      </c>
      <c r="BD6" s="89" t="s">
        <v>87</v>
      </c>
      <c r="BE6" s="120" t="s">
        <v>77</v>
      </c>
      <c r="BF6" s="89" t="s">
        <v>42</v>
      </c>
      <c r="BG6" s="89" t="s">
        <v>67</v>
      </c>
      <c r="BH6" s="89" t="s">
        <v>68</v>
      </c>
      <c r="BI6" s="89" t="s">
        <v>42</v>
      </c>
      <c r="BJ6" s="89" t="s">
        <v>87</v>
      </c>
      <c r="BK6" s="120" t="s">
        <v>77</v>
      </c>
      <c r="BL6" s="89" t="s">
        <v>42</v>
      </c>
      <c r="BM6" s="89" t="s">
        <v>67</v>
      </c>
      <c r="BN6" s="122" t="s">
        <v>68</v>
      </c>
      <c r="BO6" s="89" t="s">
        <v>42</v>
      </c>
      <c r="BP6" s="89" t="s">
        <v>67</v>
      </c>
      <c r="BQ6" s="89" t="s">
        <v>68</v>
      </c>
      <c r="BR6" s="89" t="s">
        <v>42</v>
      </c>
      <c r="BS6" s="89" t="s">
        <v>101</v>
      </c>
      <c r="BT6" s="120" t="s">
        <v>102</v>
      </c>
      <c r="BU6" s="89" t="s">
        <v>42</v>
      </c>
      <c r="BV6" s="89" t="s">
        <v>74</v>
      </c>
      <c r="BW6" s="89" t="s">
        <v>75</v>
      </c>
      <c r="BX6" s="89" t="s">
        <v>42</v>
      </c>
      <c r="BY6" s="89" t="s">
        <v>74</v>
      </c>
      <c r="BZ6" s="89" t="s">
        <v>75</v>
      </c>
      <c r="CA6" s="89" t="s">
        <v>42</v>
      </c>
      <c r="CB6" s="89" t="s">
        <v>82</v>
      </c>
      <c r="CC6" s="89" t="s">
        <v>83</v>
      </c>
    </row>
    <row r="7" spans="1:81" s="3" customFormat="1" ht="12.75">
      <c r="A7" s="90">
        <v>4</v>
      </c>
      <c r="B7" s="90" t="s">
        <v>724</v>
      </c>
      <c r="C7" s="90" t="s">
        <v>730</v>
      </c>
      <c r="D7" s="89" t="s">
        <v>729</v>
      </c>
      <c r="E7" s="90" t="s">
        <v>262</v>
      </c>
      <c r="F7" s="64">
        <f t="shared" si="4"/>
        <v>447</v>
      </c>
      <c r="G7" s="2"/>
      <c r="H7" s="33">
        <f>K7-AA7-BE7-AD7</f>
        <v>397</v>
      </c>
      <c r="I7" s="5">
        <v>16</v>
      </c>
      <c r="J7" s="35">
        <f t="shared" si="5"/>
        <v>18</v>
      </c>
      <c r="K7" s="26">
        <f t="shared" si="6"/>
        <v>469</v>
      </c>
      <c r="L7" s="26"/>
      <c r="M7" s="66">
        <v>25</v>
      </c>
      <c r="N7" s="66">
        <v>25</v>
      </c>
      <c r="O7" s="65" t="str">
        <f t="shared" si="7"/>
        <v> </v>
      </c>
      <c r="P7" s="1"/>
      <c r="Q7" s="1"/>
      <c r="R7" s="1"/>
      <c r="S7" s="1"/>
      <c r="T7" s="1"/>
      <c r="U7" s="1"/>
      <c r="V7" s="1"/>
      <c r="W7" s="1"/>
      <c r="X7" s="1"/>
      <c r="Y7" s="89" t="s">
        <v>42</v>
      </c>
      <c r="Z7" s="89" t="s">
        <v>67</v>
      </c>
      <c r="AA7" s="120" t="s">
        <v>68</v>
      </c>
      <c r="AB7" s="89" t="s">
        <v>42</v>
      </c>
      <c r="AC7" s="89" t="s">
        <v>82</v>
      </c>
      <c r="AD7" s="120" t="s">
        <v>83</v>
      </c>
      <c r="AE7" s="89" t="s">
        <v>42</v>
      </c>
      <c r="AF7" s="89" t="s">
        <v>64</v>
      </c>
      <c r="AG7" s="122" t="s">
        <v>65</v>
      </c>
      <c r="AH7" s="89" t="s">
        <v>42</v>
      </c>
      <c r="AI7" s="89" t="s">
        <v>76</v>
      </c>
      <c r="AJ7" s="89" t="s">
        <v>65</v>
      </c>
      <c r="AK7" s="89" t="s">
        <v>42</v>
      </c>
      <c r="AL7" s="89" t="s">
        <v>72</v>
      </c>
      <c r="AM7" s="89" t="s">
        <v>69</v>
      </c>
      <c r="AN7" s="89" t="s">
        <v>42</v>
      </c>
      <c r="AO7" s="89" t="s">
        <v>72</v>
      </c>
      <c r="AP7" s="89" t="s">
        <v>69</v>
      </c>
      <c r="AQ7" s="89" t="s">
        <v>42</v>
      </c>
      <c r="AR7" s="89" t="s">
        <v>64</v>
      </c>
      <c r="AS7" s="89" t="s">
        <v>65</v>
      </c>
      <c r="AT7" s="89" t="s">
        <v>42</v>
      </c>
      <c r="AU7" s="89" t="s">
        <v>53</v>
      </c>
      <c r="AV7" s="89" t="s">
        <v>66</v>
      </c>
      <c r="AW7" s="89" t="s">
        <v>42</v>
      </c>
      <c r="AX7" s="89" t="s">
        <v>64</v>
      </c>
      <c r="AY7" s="89" t="s">
        <v>65</v>
      </c>
      <c r="AZ7" s="89" t="s">
        <v>42</v>
      </c>
      <c r="BA7" s="89" t="s">
        <v>67</v>
      </c>
      <c r="BB7" s="89" t="s">
        <v>68</v>
      </c>
      <c r="BC7" s="89" t="s">
        <v>42</v>
      </c>
      <c r="BD7" s="89" t="s">
        <v>74</v>
      </c>
      <c r="BE7" s="120" t="s">
        <v>75</v>
      </c>
      <c r="BF7" s="89" t="s">
        <v>42</v>
      </c>
      <c r="BG7" s="89" t="s">
        <v>72</v>
      </c>
      <c r="BH7" s="89" t="s">
        <v>69</v>
      </c>
      <c r="BI7" s="89" t="s">
        <v>42</v>
      </c>
      <c r="BJ7" s="89" t="s">
        <v>64</v>
      </c>
      <c r="BK7" s="89" t="s">
        <v>65</v>
      </c>
      <c r="BL7" s="89" t="s">
        <v>42</v>
      </c>
      <c r="BM7" s="89" t="s">
        <v>72</v>
      </c>
      <c r="BN7" s="122" t="s">
        <v>69</v>
      </c>
      <c r="BO7" s="89" t="s">
        <v>42</v>
      </c>
      <c r="BP7" s="89" t="s">
        <v>72</v>
      </c>
      <c r="BQ7" s="89" t="s">
        <v>69</v>
      </c>
      <c r="BR7" s="89" t="s">
        <v>42</v>
      </c>
      <c r="BS7" s="89" t="s">
        <v>67</v>
      </c>
      <c r="BT7" s="89" t="s">
        <v>68</v>
      </c>
      <c r="BU7" s="89" t="s">
        <v>42</v>
      </c>
      <c r="BV7" s="89" t="s">
        <v>64</v>
      </c>
      <c r="BW7" s="89" t="s">
        <v>65</v>
      </c>
      <c r="BX7" s="89" t="s">
        <v>42</v>
      </c>
      <c r="BY7" s="89" t="s">
        <v>72</v>
      </c>
      <c r="BZ7" s="89" t="s">
        <v>69</v>
      </c>
      <c r="CA7" s="1"/>
      <c r="CB7" s="1"/>
      <c r="CC7" s="1"/>
    </row>
    <row r="8" spans="1:81" s="3" customFormat="1" ht="12.75">
      <c r="A8" s="90">
        <v>5</v>
      </c>
      <c r="B8" s="90" t="s">
        <v>724</v>
      </c>
      <c r="C8" s="90" t="s">
        <v>731</v>
      </c>
      <c r="D8" s="89" t="s">
        <v>729</v>
      </c>
      <c r="E8" s="90" t="s">
        <v>215</v>
      </c>
      <c r="F8" s="64">
        <f t="shared" si="4"/>
        <v>393</v>
      </c>
      <c r="G8" s="2"/>
      <c r="H8" s="33">
        <f>K8-U8-AD8-AJ8-BB8-BE8-BT8</f>
        <v>336</v>
      </c>
      <c r="I8" s="5">
        <v>16</v>
      </c>
      <c r="J8" s="35">
        <f t="shared" si="5"/>
        <v>22</v>
      </c>
      <c r="K8" s="26">
        <f t="shared" si="6"/>
        <v>430</v>
      </c>
      <c r="L8" s="26">
        <v>22</v>
      </c>
      <c r="M8" s="66">
        <v>10</v>
      </c>
      <c r="N8" s="66">
        <v>25</v>
      </c>
      <c r="O8" s="65" t="str">
        <f t="shared" si="7"/>
        <v> </v>
      </c>
      <c r="P8" s="89" t="s">
        <v>42</v>
      </c>
      <c r="Q8" s="89" t="s">
        <v>86</v>
      </c>
      <c r="R8" s="89" t="s">
        <v>104</v>
      </c>
      <c r="S8" s="89" t="s">
        <v>42</v>
      </c>
      <c r="T8" s="89" t="s">
        <v>103</v>
      </c>
      <c r="U8" s="120" t="s">
        <v>100</v>
      </c>
      <c r="V8" s="89" t="s">
        <v>42</v>
      </c>
      <c r="W8" s="89" t="s">
        <v>74</v>
      </c>
      <c r="X8" s="89" t="s">
        <v>75</v>
      </c>
      <c r="Y8" s="89" t="s">
        <v>42</v>
      </c>
      <c r="Z8" s="89" t="s">
        <v>87</v>
      </c>
      <c r="AA8" s="89" t="s">
        <v>77</v>
      </c>
      <c r="AB8" s="89" t="s">
        <v>42</v>
      </c>
      <c r="AC8" s="89" t="s">
        <v>102</v>
      </c>
      <c r="AD8" s="120" t="s">
        <v>101</v>
      </c>
      <c r="AE8" s="89" t="s">
        <v>42</v>
      </c>
      <c r="AF8" s="89" t="s">
        <v>76</v>
      </c>
      <c r="AG8" s="122" t="s">
        <v>105</v>
      </c>
      <c r="AH8" s="89" t="s">
        <v>42</v>
      </c>
      <c r="AI8" s="89" t="s">
        <v>105</v>
      </c>
      <c r="AJ8" s="120" t="s">
        <v>108</v>
      </c>
      <c r="AK8" s="89" t="s">
        <v>42</v>
      </c>
      <c r="AL8" s="89" t="s">
        <v>86</v>
      </c>
      <c r="AM8" s="89" t="s">
        <v>104</v>
      </c>
      <c r="AN8" s="89" t="s">
        <v>42</v>
      </c>
      <c r="AO8" s="89" t="s">
        <v>86</v>
      </c>
      <c r="AP8" s="89" t="s">
        <v>104</v>
      </c>
      <c r="AQ8" s="89" t="s">
        <v>42</v>
      </c>
      <c r="AR8" s="89" t="s">
        <v>87</v>
      </c>
      <c r="AS8" s="89" t="s">
        <v>77</v>
      </c>
      <c r="AT8" s="89" t="s">
        <v>42</v>
      </c>
      <c r="AU8" s="89" t="s">
        <v>87</v>
      </c>
      <c r="AV8" s="89" t="s">
        <v>77</v>
      </c>
      <c r="AW8" s="89" t="s">
        <v>42</v>
      </c>
      <c r="AX8" s="89" t="s">
        <v>87</v>
      </c>
      <c r="AY8" s="89" t="s">
        <v>77</v>
      </c>
      <c r="AZ8" s="89" t="s">
        <v>42</v>
      </c>
      <c r="BA8" s="89" t="s">
        <v>103</v>
      </c>
      <c r="BB8" s="120" t="s">
        <v>100</v>
      </c>
      <c r="BC8" s="89" t="s">
        <v>42</v>
      </c>
      <c r="BD8" s="89" t="s">
        <v>99</v>
      </c>
      <c r="BE8" s="120" t="s">
        <v>108</v>
      </c>
      <c r="BF8" s="89" t="s">
        <v>42</v>
      </c>
      <c r="BG8" s="89" t="s">
        <v>76</v>
      </c>
      <c r="BH8" s="89" t="s">
        <v>105</v>
      </c>
      <c r="BI8" s="89" t="s">
        <v>42</v>
      </c>
      <c r="BJ8" s="89" t="s">
        <v>101</v>
      </c>
      <c r="BK8" s="89" t="s">
        <v>102</v>
      </c>
      <c r="BL8" s="89" t="s">
        <v>42</v>
      </c>
      <c r="BM8" s="89" t="s">
        <v>82</v>
      </c>
      <c r="BN8" s="122" t="s">
        <v>83</v>
      </c>
      <c r="BO8" s="89" t="s">
        <v>42</v>
      </c>
      <c r="BP8" s="89" t="s">
        <v>87</v>
      </c>
      <c r="BQ8" s="89" t="s">
        <v>77</v>
      </c>
      <c r="BR8" s="89" t="s">
        <v>42</v>
      </c>
      <c r="BS8" s="89" t="s">
        <v>110</v>
      </c>
      <c r="BT8" s="120" t="s">
        <v>109</v>
      </c>
      <c r="BU8" s="89" t="s">
        <v>42</v>
      </c>
      <c r="BV8" s="89" t="s">
        <v>101</v>
      </c>
      <c r="BW8" s="89" t="s">
        <v>102</v>
      </c>
      <c r="BX8" s="89" t="s">
        <v>42</v>
      </c>
      <c r="BY8" s="89" t="s">
        <v>76</v>
      </c>
      <c r="BZ8" s="89" t="s">
        <v>105</v>
      </c>
      <c r="CA8" s="89" t="s">
        <v>42</v>
      </c>
      <c r="CB8" s="89" t="s">
        <v>86</v>
      </c>
      <c r="CC8" s="89" t="s">
        <v>104</v>
      </c>
    </row>
    <row r="9" spans="1:81" s="3" customFormat="1" ht="12.75">
      <c r="A9" s="90">
        <v>6</v>
      </c>
      <c r="B9" s="90" t="s">
        <v>724</v>
      </c>
      <c r="C9" s="90" t="s">
        <v>735</v>
      </c>
      <c r="D9" s="89" t="s">
        <v>733</v>
      </c>
      <c r="E9" s="90" t="s">
        <v>265</v>
      </c>
      <c r="F9" s="64">
        <f t="shared" si="4"/>
        <v>373</v>
      </c>
      <c r="G9" s="2"/>
      <c r="H9" s="33">
        <f>K9</f>
        <v>348</v>
      </c>
      <c r="I9" s="5"/>
      <c r="J9" s="35">
        <f t="shared" si="5"/>
        <v>15</v>
      </c>
      <c r="K9" s="26">
        <f t="shared" si="6"/>
        <v>348</v>
      </c>
      <c r="L9" s="26"/>
      <c r="M9" s="66">
        <v>25</v>
      </c>
      <c r="N9" s="66"/>
      <c r="O9" s="65" t="str">
        <f t="shared" si="7"/>
        <v> </v>
      </c>
      <c r="P9" s="89" t="s">
        <v>42</v>
      </c>
      <c r="Q9" s="89" t="s">
        <v>82</v>
      </c>
      <c r="R9" s="89" t="s">
        <v>83</v>
      </c>
      <c r="S9" s="89" t="s">
        <v>42</v>
      </c>
      <c r="T9" s="89" t="s">
        <v>87</v>
      </c>
      <c r="U9" s="89" t="s">
        <v>77</v>
      </c>
      <c r="V9" s="89" t="s">
        <v>42</v>
      </c>
      <c r="W9" s="89" t="s">
        <v>64</v>
      </c>
      <c r="X9" s="89" t="s">
        <v>65</v>
      </c>
      <c r="Y9" s="89" t="s">
        <v>42</v>
      </c>
      <c r="Z9" s="89" t="s">
        <v>72</v>
      </c>
      <c r="AA9" s="89" t="s">
        <v>69</v>
      </c>
      <c r="AB9" s="89" t="s">
        <v>42</v>
      </c>
      <c r="AC9" s="89" t="s">
        <v>86</v>
      </c>
      <c r="AD9" s="89" t="s">
        <v>104</v>
      </c>
      <c r="AE9" s="89" t="s">
        <v>42</v>
      </c>
      <c r="AF9" s="89" t="s">
        <v>74</v>
      </c>
      <c r="AG9" s="122" t="s">
        <v>75</v>
      </c>
      <c r="AH9" s="89" t="s">
        <v>42</v>
      </c>
      <c r="AI9" s="89" t="s">
        <v>108</v>
      </c>
      <c r="AJ9" s="89" t="s">
        <v>105</v>
      </c>
      <c r="AK9" s="89" t="s">
        <v>42</v>
      </c>
      <c r="AL9" s="89" t="s">
        <v>74</v>
      </c>
      <c r="AM9" s="89" t="s">
        <v>75</v>
      </c>
      <c r="AN9" s="89" t="s">
        <v>42</v>
      </c>
      <c r="AO9" s="89" t="s">
        <v>76</v>
      </c>
      <c r="AP9" s="89" t="s">
        <v>105</v>
      </c>
      <c r="AQ9" s="1"/>
      <c r="AR9" s="1"/>
      <c r="AS9" s="1"/>
      <c r="AT9" s="1"/>
      <c r="AU9" s="1"/>
      <c r="AV9" s="1"/>
      <c r="AW9" s="1"/>
      <c r="AX9" s="1"/>
      <c r="AY9" s="1"/>
      <c r="AZ9" s="89" t="s">
        <v>42</v>
      </c>
      <c r="BA9" s="89" t="s">
        <v>82</v>
      </c>
      <c r="BB9" s="89" t="s">
        <v>83</v>
      </c>
      <c r="BC9" s="1"/>
      <c r="BD9" s="1"/>
      <c r="BE9" s="1"/>
      <c r="BF9" s="89" t="s">
        <v>42</v>
      </c>
      <c r="BG9" s="89" t="s">
        <v>64</v>
      </c>
      <c r="BH9" s="89" t="s">
        <v>65</v>
      </c>
      <c r="BI9" s="1"/>
      <c r="BJ9" s="1"/>
      <c r="BK9" s="1"/>
      <c r="BL9" s="1"/>
      <c r="BM9" s="1"/>
      <c r="BN9" s="1"/>
      <c r="BO9" s="89" t="s">
        <v>42</v>
      </c>
      <c r="BP9" s="89" t="s">
        <v>74</v>
      </c>
      <c r="BQ9" s="89" t="s">
        <v>75</v>
      </c>
      <c r="BR9" s="89" t="s">
        <v>42</v>
      </c>
      <c r="BS9" s="89" t="s">
        <v>76</v>
      </c>
      <c r="BT9" s="89" t="s">
        <v>105</v>
      </c>
      <c r="BU9" s="89" t="s">
        <v>42</v>
      </c>
      <c r="BV9" s="89" t="s">
        <v>87</v>
      </c>
      <c r="BW9" s="89" t="s">
        <v>77</v>
      </c>
      <c r="BX9" s="89" t="s">
        <v>42</v>
      </c>
      <c r="BY9" s="89" t="s">
        <v>67</v>
      </c>
      <c r="BZ9" s="89" t="s">
        <v>68</v>
      </c>
      <c r="CA9" s="1"/>
      <c r="CB9" s="1"/>
      <c r="CC9" s="1"/>
    </row>
    <row r="10" spans="1:81" s="3" customFormat="1" ht="12.75">
      <c r="A10" s="90">
        <v>7</v>
      </c>
      <c r="B10" s="90" t="s">
        <v>724</v>
      </c>
      <c r="C10" s="90" t="s">
        <v>734</v>
      </c>
      <c r="D10" s="89" t="s">
        <v>733</v>
      </c>
      <c r="E10" s="90" t="s">
        <v>139</v>
      </c>
      <c r="F10" s="64">
        <f t="shared" si="4"/>
        <v>362</v>
      </c>
      <c r="G10" s="2"/>
      <c r="H10" s="33">
        <f>K10-U10-AD10-AJ10-BB10-BE10-BT10</f>
        <v>305</v>
      </c>
      <c r="I10" s="5">
        <v>16</v>
      </c>
      <c r="J10" s="35">
        <f t="shared" si="5"/>
        <v>22</v>
      </c>
      <c r="K10" s="26">
        <f t="shared" si="6"/>
        <v>387</v>
      </c>
      <c r="L10" s="26">
        <v>22</v>
      </c>
      <c r="M10" s="66">
        <v>10</v>
      </c>
      <c r="N10" s="66">
        <v>25</v>
      </c>
      <c r="O10" s="65" t="str">
        <f t="shared" si="7"/>
        <v> </v>
      </c>
      <c r="P10" s="89" t="s">
        <v>42</v>
      </c>
      <c r="Q10" s="89" t="s">
        <v>76</v>
      </c>
      <c r="R10" s="89" t="s">
        <v>105</v>
      </c>
      <c r="S10" s="89" t="s">
        <v>42</v>
      </c>
      <c r="T10" s="89" t="s">
        <v>108</v>
      </c>
      <c r="U10" s="120" t="s">
        <v>99</v>
      </c>
      <c r="V10" s="89" t="s">
        <v>42</v>
      </c>
      <c r="W10" s="89" t="s">
        <v>76</v>
      </c>
      <c r="X10" s="89" t="s">
        <v>105</v>
      </c>
      <c r="Y10" s="89" t="s">
        <v>42</v>
      </c>
      <c r="Z10" s="89" t="s">
        <v>101</v>
      </c>
      <c r="AA10" s="89" t="s">
        <v>102</v>
      </c>
      <c r="AB10" s="89" t="s">
        <v>42</v>
      </c>
      <c r="AC10" s="89" t="s">
        <v>109</v>
      </c>
      <c r="AD10" s="120" t="s">
        <v>110</v>
      </c>
      <c r="AE10" s="89" t="s">
        <v>42</v>
      </c>
      <c r="AF10" s="89" t="s">
        <v>103</v>
      </c>
      <c r="AG10" s="122" t="s">
        <v>100</v>
      </c>
      <c r="AH10" s="89" t="s">
        <v>42</v>
      </c>
      <c r="AI10" s="89" t="s">
        <v>69</v>
      </c>
      <c r="AJ10" s="120" t="s">
        <v>87</v>
      </c>
      <c r="AK10" s="89" t="s">
        <v>42</v>
      </c>
      <c r="AL10" s="89" t="s">
        <v>110</v>
      </c>
      <c r="AM10" s="89" t="s">
        <v>109</v>
      </c>
      <c r="AN10" s="89" t="s">
        <v>42</v>
      </c>
      <c r="AO10" s="89" t="s">
        <v>103</v>
      </c>
      <c r="AP10" s="89" t="s">
        <v>100</v>
      </c>
      <c r="AQ10" s="89" t="s">
        <v>42</v>
      </c>
      <c r="AR10" s="89" t="s">
        <v>101</v>
      </c>
      <c r="AS10" s="89" t="s">
        <v>102</v>
      </c>
      <c r="AT10" s="89" t="s">
        <v>42</v>
      </c>
      <c r="AU10" s="89" t="s">
        <v>86</v>
      </c>
      <c r="AV10" s="89" t="s">
        <v>104</v>
      </c>
      <c r="AW10" s="89" t="s">
        <v>42</v>
      </c>
      <c r="AX10" s="89" t="s">
        <v>82</v>
      </c>
      <c r="AY10" s="89" t="s">
        <v>83</v>
      </c>
      <c r="AZ10" s="89" t="s">
        <v>42</v>
      </c>
      <c r="BA10" s="89" t="s">
        <v>108</v>
      </c>
      <c r="BB10" s="120" t="s">
        <v>99</v>
      </c>
      <c r="BC10" s="89" t="s">
        <v>42</v>
      </c>
      <c r="BD10" s="89" t="s">
        <v>100</v>
      </c>
      <c r="BE10" s="120" t="s">
        <v>103</v>
      </c>
      <c r="BF10" s="89" t="s">
        <v>42</v>
      </c>
      <c r="BG10" s="89" t="s">
        <v>86</v>
      </c>
      <c r="BH10" s="89" t="s">
        <v>104</v>
      </c>
      <c r="BI10" s="89" t="s">
        <v>42</v>
      </c>
      <c r="BJ10" s="89" t="s">
        <v>108</v>
      </c>
      <c r="BK10" s="89" t="s">
        <v>99</v>
      </c>
      <c r="BL10" s="89" t="s">
        <v>42</v>
      </c>
      <c r="BM10" s="89" t="s">
        <v>87</v>
      </c>
      <c r="BN10" s="122" t="s">
        <v>77</v>
      </c>
      <c r="BO10" s="89" t="s">
        <v>42</v>
      </c>
      <c r="BP10" s="89" t="s">
        <v>76</v>
      </c>
      <c r="BQ10" s="89" t="s">
        <v>105</v>
      </c>
      <c r="BR10" s="89" t="s">
        <v>42</v>
      </c>
      <c r="BS10" s="89" t="s">
        <v>109</v>
      </c>
      <c r="BT10" s="120" t="s">
        <v>110</v>
      </c>
      <c r="BU10" s="89" t="s">
        <v>42</v>
      </c>
      <c r="BV10" s="89" t="s">
        <v>103</v>
      </c>
      <c r="BW10" s="89" t="s">
        <v>100</v>
      </c>
      <c r="BX10" s="89" t="s">
        <v>42</v>
      </c>
      <c r="BY10" s="89" t="s">
        <v>108</v>
      </c>
      <c r="BZ10" s="89" t="s">
        <v>99</v>
      </c>
      <c r="CA10" s="89" t="s">
        <v>42</v>
      </c>
      <c r="CB10" s="89" t="s">
        <v>108</v>
      </c>
      <c r="CC10" s="89" t="s">
        <v>99</v>
      </c>
    </row>
    <row r="11" spans="1:81" s="3" customFormat="1" ht="12.75">
      <c r="A11" s="90">
        <v>8</v>
      </c>
      <c r="B11" s="90" t="s">
        <v>724</v>
      </c>
      <c r="C11" s="90" t="s">
        <v>739</v>
      </c>
      <c r="D11" s="89" t="s">
        <v>740</v>
      </c>
      <c r="E11" s="90" t="s">
        <v>289</v>
      </c>
      <c r="F11" s="64">
        <f t="shared" si="4"/>
        <v>288</v>
      </c>
      <c r="G11" s="2"/>
      <c r="H11" s="33">
        <f>K11</f>
        <v>288</v>
      </c>
      <c r="I11" s="5"/>
      <c r="J11" s="35">
        <f t="shared" si="5"/>
        <v>14</v>
      </c>
      <c r="K11" s="26">
        <f t="shared" si="6"/>
        <v>288</v>
      </c>
      <c r="L11" s="26"/>
      <c r="M11" s="66"/>
      <c r="N11" s="66"/>
      <c r="O11" s="65" t="str">
        <f t="shared" si="7"/>
        <v> 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89" t="s">
        <v>42</v>
      </c>
      <c r="AC11" s="89" t="s">
        <v>99</v>
      </c>
      <c r="AD11" s="89" t="s">
        <v>108</v>
      </c>
      <c r="AE11" s="89" t="s">
        <v>42</v>
      </c>
      <c r="AF11" s="89" t="s">
        <v>87</v>
      </c>
      <c r="AG11" s="122" t="s">
        <v>77</v>
      </c>
      <c r="AH11" s="89" t="s">
        <v>42</v>
      </c>
      <c r="AI11" s="89" t="s">
        <v>83</v>
      </c>
      <c r="AJ11" s="89" t="s">
        <v>103</v>
      </c>
      <c r="AK11" s="1"/>
      <c r="AL11" s="1"/>
      <c r="AM11" s="1"/>
      <c r="AN11" s="89" t="s">
        <v>42</v>
      </c>
      <c r="AO11" s="89" t="s">
        <v>101</v>
      </c>
      <c r="AP11" s="89" t="s">
        <v>102</v>
      </c>
      <c r="AQ11" s="89" t="s">
        <v>42</v>
      </c>
      <c r="AR11" s="89" t="s">
        <v>103</v>
      </c>
      <c r="AS11" s="89" t="s">
        <v>100</v>
      </c>
      <c r="AT11" s="89" t="s">
        <v>42</v>
      </c>
      <c r="AU11" s="89" t="s">
        <v>67</v>
      </c>
      <c r="AV11" s="89" t="s">
        <v>68</v>
      </c>
      <c r="AW11" s="89" t="s">
        <v>42</v>
      </c>
      <c r="AX11" s="89" t="s">
        <v>74</v>
      </c>
      <c r="AY11" s="89" t="s">
        <v>75</v>
      </c>
      <c r="AZ11" s="89" t="s">
        <v>42</v>
      </c>
      <c r="BA11" s="89" t="s">
        <v>76</v>
      </c>
      <c r="BB11" s="89" t="s">
        <v>105</v>
      </c>
      <c r="BC11" s="89" t="s">
        <v>42</v>
      </c>
      <c r="BD11" s="89" t="s">
        <v>101</v>
      </c>
      <c r="BE11" s="89" t="s">
        <v>102</v>
      </c>
      <c r="BF11" s="1"/>
      <c r="BG11" s="1"/>
      <c r="BH11" s="1"/>
      <c r="BI11" s="89" t="s">
        <v>42</v>
      </c>
      <c r="BJ11" s="89" t="s">
        <v>76</v>
      </c>
      <c r="BK11" s="89" t="s">
        <v>105</v>
      </c>
      <c r="BL11" s="1"/>
      <c r="BM11" s="1"/>
      <c r="BN11" s="1"/>
      <c r="BO11" s="89" t="s">
        <v>42</v>
      </c>
      <c r="BP11" s="89" t="s">
        <v>64</v>
      </c>
      <c r="BQ11" s="89" t="s">
        <v>65</v>
      </c>
      <c r="BR11" s="89" t="s">
        <v>42</v>
      </c>
      <c r="BS11" s="89" t="s">
        <v>82</v>
      </c>
      <c r="BT11" s="89" t="s">
        <v>83</v>
      </c>
      <c r="BU11" s="1"/>
      <c r="BV11" s="1"/>
      <c r="BW11" s="1"/>
      <c r="BX11" s="89" t="s">
        <v>42</v>
      </c>
      <c r="BY11" s="89" t="s">
        <v>87</v>
      </c>
      <c r="BZ11" s="89" t="s">
        <v>77</v>
      </c>
      <c r="CA11" s="89" t="s">
        <v>42</v>
      </c>
      <c r="CB11" s="89" t="s">
        <v>103</v>
      </c>
      <c r="CC11" s="89" t="s">
        <v>100</v>
      </c>
    </row>
    <row r="12" spans="1:81" s="3" customFormat="1" ht="12.75">
      <c r="A12" s="90">
        <v>9</v>
      </c>
      <c r="B12" s="90" t="s">
        <v>724</v>
      </c>
      <c r="C12" s="90" t="s">
        <v>742</v>
      </c>
      <c r="D12" s="89" t="s">
        <v>726</v>
      </c>
      <c r="E12" s="1" t="s">
        <v>136</v>
      </c>
      <c r="F12" s="64">
        <f t="shared" si="4"/>
        <v>263</v>
      </c>
      <c r="G12" s="2"/>
      <c r="H12" s="33">
        <f>K12</f>
        <v>263</v>
      </c>
      <c r="I12" s="5"/>
      <c r="J12" s="35">
        <f t="shared" si="5"/>
        <v>16</v>
      </c>
      <c r="K12" s="26">
        <f t="shared" si="6"/>
        <v>263</v>
      </c>
      <c r="L12" s="26"/>
      <c r="M12" s="66"/>
      <c r="N12" s="66"/>
      <c r="O12" s="65" t="str">
        <f t="shared" si="7"/>
        <v> </v>
      </c>
      <c r="P12" s="89" t="s">
        <v>42</v>
      </c>
      <c r="Q12" s="89" t="s">
        <v>103</v>
      </c>
      <c r="R12" s="89" t="s">
        <v>100</v>
      </c>
      <c r="S12" s="89" t="s">
        <v>42</v>
      </c>
      <c r="T12" s="89" t="s">
        <v>100</v>
      </c>
      <c r="U12" s="89" t="s">
        <v>103</v>
      </c>
      <c r="V12" s="89" t="s">
        <v>42</v>
      </c>
      <c r="W12" s="89" t="s">
        <v>101</v>
      </c>
      <c r="X12" s="89" t="s">
        <v>102</v>
      </c>
      <c r="Y12" s="89" t="s">
        <v>42</v>
      </c>
      <c r="Z12" s="89" t="s">
        <v>103</v>
      </c>
      <c r="AA12" s="89" t="s">
        <v>100</v>
      </c>
      <c r="AB12" s="89" t="s">
        <v>42</v>
      </c>
      <c r="AC12" s="89" t="s">
        <v>83</v>
      </c>
      <c r="AD12" s="89" t="s">
        <v>82</v>
      </c>
      <c r="AE12" s="89" t="s">
        <v>42</v>
      </c>
      <c r="AF12" s="89" t="s">
        <v>110</v>
      </c>
      <c r="AG12" s="122" t="s">
        <v>109</v>
      </c>
      <c r="AH12" s="89" t="s">
        <v>42</v>
      </c>
      <c r="AI12" s="89" t="s">
        <v>92</v>
      </c>
      <c r="AJ12" s="89" t="s">
        <v>70</v>
      </c>
      <c r="AK12" s="89" t="s">
        <v>42</v>
      </c>
      <c r="AL12" s="89" t="s">
        <v>108</v>
      </c>
      <c r="AM12" s="89" t="s">
        <v>99</v>
      </c>
      <c r="AN12" s="89" t="s">
        <v>42</v>
      </c>
      <c r="AO12" s="89" t="s">
        <v>110</v>
      </c>
      <c r="AP12" s="89" t="s">
        <v>109</v>
      </c>
      <c r="AQ12" s="89" t="s">
        <v>42</v>
      </c>
      <c r="AR12" s="89" t="s">
        <v>82</v>
      </c>
      <c r="AS12" s="89" t="s">
        <v>83</v>
      </c>
      <c r="AT12" s="89" t="s">
        <v>42</v>
      </c>
      <c r="AU12" s="89" t="s">
        <v>82</v>
      </c>
      <c r="AV12" s="89" t="s">
        <v>83</v>
      </c>
      <c r="AW12" s="1"/>
      <c r="AX12" s="1"/>
      <c r="AY12" s="1"/>
      <c r="AZ12" s="1"/>
      <c r="BA12" s="1"/>
      <c r="BB12" s="1"/>
      <c r="BC12" s="89" t="s">
        <v>42</v>
      </c>
      <c r="BD12" s="89" t="s">
        <v>108</v>
      </c>
      <c r="BE12" s="89" t="s">
        <v>99</v>
      </c>
      <c r="BF12" s="1"/>
      <c r="BG12" s="1"/>
      <c r="BH12" s="1"/>
      <c r="BI12" s="89" t="s">
        <v>42</v>
      </c>
      <c r="BJ12" s="89" t="s">
        <v>86</v>
      </c>
      <c r="BK12" s="89" t="s">
        <v>104</v>
      </c>
      <c r="BL12" s="1"/>
      <c r="BM12" s="1"/>
      <c r="BN12" s="1"/>
      <c r="BO12" s="89" t="s">
        <v>42</v>
      </c>
      <c r="BP12" s="89" t="s">
        <v>86</v>
      </c>
      <c r="BQ12" s="89" t="s">
        <v>104</v>
      </c>
      <c r="BR12" s="1"/>
      <c r="BS12" s="1"/>
      <c r="BT12" s="1"/>
      <c r="BU12" s="89" t="s">
        <v>42</v>
      </c>
      <c r="BV12" s="89" t="s">
        <v>86</v>
      </c>
      <c r="BW12" s="89" t="s">
        <v>104</v>
      </c>
      <c r="BX12" s="1"/>
      <c r="BY12" s="1"/>
      <c r="BZ12" s="1"/>
      <c r="CA12" s="89" t="s">
        <v>42</v>
      </c>
      <c r="CB12" s="89" t="s">
        <v>109</v>
      </c>
      <c r="CC12" s="89" t="s">
        <v>110</v>
      </c>
    </row>
    <row r="13" spans="1:81" s="3" customFormat="1" ht="12.75">
      <c r="A13" s="146"/>
      <c r="B13" s="146"/>
      <c r="C13" s="146"/>
      <c r="D13" s="145"/>
      <c r="E13" s="144"/>
      <c r="F13" s="147"/>
      <c r="G13" s="148"/>
      <c r="H13" s="148"/>
      <c r="I13" s="149"/>
      <c r="J13" s="150"/>
      <c r="K13" s="151"/>
      <c r="L13" s="151"/>
      <c r="M13" s="152"/>
      <c r="N13" s="152"/>
      <c r="O13" s="153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4"/>
      <c r="AX13" s="144"/>
      <c r="AY13" s="144"/>
      <c r="AZ13" s="144"/>
      <c r="BA13" s="144"/>
      <c r="BB13" s="144"/>
      <c r="BC13" s="145"/>
      <c r="BD13" s="145"/>
      <c r="BE13" s="145"/>
      <c r="BF13" s="144"/>
      <c r="BG13" s="144"/>
      <c r="BH13" s="144"/>
      <c r="BI13" s="145"/>
      <c r="BJ13" s="145"/>
      <c r="BK13" s="145"/>
      <c r="BL13" s="144"/>
      <c r="BM13" s="144"/>
      <c r="BN13" s="144"/>
      <c r="BO13" s="145"/>
      <c r="BP13" s="145"/>
      <c r="BQ13" s="145"/>
      <c r="BR13" s="144"/>
      <c r="BS13" s="144"/>
      <c r="BT13" s="144"/>
      <c r="BU13" s="145"/>
      <c r="BV13" s="145"/>
      <c r="BW13" s="145"/>
      <c r="BX13" s="144"/>
      <c r="BY13" s="144"/>
      <c r="BZ13" s="144"/>
      <c r="CA13" s="145"/>
      <c r="CB13" s="145"/>
      <c r="CC13" s="145"/>
    </row>
    <row r="14" spans="1:81" s="3" customFormat="1" ht="12.75">
      <c r="A14" s="90">
        <v>10</v>
      </c>
      <c r="B14" s="90" t="s">
        <v>724</v>
      </c>
      <c r="C14" s="90" t="s">
        <v>736</v>
      </c>
      <c r="D14" s="89" t="s">
        <v>737</v>
      </c>
      <c r="E14" s="90" t="s">
        <v>449</v>
      </c>
      <c r="F14" s="64">
        <f>K14+L14+M14+N14</f>
        <v>353</v>
      </c>
      <c r="G14" s="2"/>
      <c r="H14" s="33"/>
      <c r="I14" s="5"/>
      <c r="J14" s="35">
        <f>P14+S14+V14+Y14+AB14+AE14+AH14+AK14+AN14+AQ14+AT14+AW14+AZ14+BC14+BF14+BI14+BL14+BO14+BR14+BU14+BX14+CA14</f>
        <v>13</v>
      </c>
      <c r="K14" s="26">
        <f>R14+U14+X14+AA14+AD14+AG14+AJ14+AM14+AP14+AS14+AV14+AY14+BB14+BE14+BH14+BK14+BN14+BQ14+BT14+BW14+BZ14+CC14</f>
        <v>328</v>
      </c>
      <c r="L14" s="26"/>
      <c r="M14" s="66">
        <v>25</v>
      </c>
      <c r="N14" s="66"/>
      <c r="O14" s="65" t="str">
        <f>IF(COUNTIF(assolute,C14)&gt;1,"x"," ")</f>
        <v> </v>
      </c>
      <c r="P14" s="1"/>
      <c r="Q14" s="1"/>
      <c r="R14" s="1"/>
      <c r="S14" s="89" t="s">
        <v>42</v>
      </c>
      <c r="T14" s="89" t="s">
        <v>82</v>
      </c>
      <c r="U14" s="89" t="s">
        <v>83</v>
      </c>
      <c r="V14" s="89" t="s">
        <v>42</v>
      </c>
      <c r="W14" s="89" t="s">
        <v>72</v>
      </c>
      <c r="X14" s="89" t="s">
        <v>69</v>
      </c>
      <c r="Y14" s="1"/>
      <c r="Z14" s="1"/>
      <c r="AA14" s="1"/>
      <c r="AB14" s="89" t="s">
        <v>42</v>
      </c>
      <c r="AC14" s="89" t="s">
        <v>103</v>
      </c>
      <c r="AD14" s="89" t="s">
        <v>100</v>
      </c>
      <c r="AE14" s="1"/>
      <c r="AF14" s="1"/>
      <c r="AG14" s="125"/>
      <c r="AH14" s="89" t="s">
        <v>42</v>
      </c>
      <c r="AI14" s="89" t="s">
        <v>86</v>
      </c>
      <c r="AJ14" s="89" t="s">
        <v>75</v>
      </c>
      <c r="AK14" s="89" t="s">
        <v>42</v>
      </c>
      <c r="AL14" s="89" t="s">
        <v>64</v>
      </c>
      <c r="AM14" s="89" t="s">
        <v>65</v>
      </c>
      <c r="AN14" s="89" t="s">
        <v>42</v>
      </c>
      <c r="AO14" s="89" t="s">
        <v>67</v>
      </c>
      <c r="AP14" s="89" t="s">
        <v>68</v>
      </c>
      <c r="AQ14" s="89" t="s">
        <v>42</v>
      </c>
      <c r="AR14" s="89" t="s">
        <v>67</v>
      </c>
      <c r="AS14" s="89" t="s">
        <v>68</v>
      </c>
      <c r="AT14" s="89" t="s">
        <v>42</v>
      </c>
      <c r="AU14" s="89" t="s">
        <v>72</v>
      </c>
      <c r="AV14" s="89" t="s">
        <v>69</v>
      </c>
      <c r="AW14" s="89" t="s">
        <v>42</v>
      </c>
      <c r="AX14" s="89" t="s">
        <v>72</v>
      </c>
      <c r="AY14" s="89" t="s">
        <v>69</v>
      </c>
      <c r="AZ14" s="89" t="s">
        <v>42</v>
      </c>
      <c r="BA14" s="89" t="s">
        <v>70</v>
      </c>
      <c r="BB14" s="89" t="s">
        <v>71</v>
      </c>
      <c r="BC14" s="89" t="s">
        <v>42</v>
      </c>
      <c r="BD14" s="89" t="s">
        <v>67</v>
      </c>
      <c r="BE14" s="89" t="s">
        <v>68</v>
      </c>
      <c r="BF14" s="89" t="s">
        <v>42</v>
      </c>
      <c r="BG14" s="89" t="s">
        <v>53</v>
      </c>
      <c r="BH14" s="89" t="s">
        <v>66</v>
      </c>
      <c r="BI14" s="89" t="s">
        <v>42</v>
      </c>
      <c r="BJ14" s="89" t="s">
        <v>74</v>
      </c>
      <c r="BK14" s="89" t="s">
        <v>75</v>
      </c>
      <c r="BL14" s="1"/>
      <c r="BM14" s="1"/>
      <c r="BN14" s="12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s="3" customFormat="1" ht="12.75">
      <c r="A15" s="90">
        <v>11</v>
      </c>
      <c r="B15" s="90" t="s">
        <v>724</v>
      </c>
      <c r="C15" s="90" t="s">
        <v>738</v>
      </c>
      <c r="D15" s="89" t="s">
        <v>729</v>
      </c>
      <c r="E15" s="90" t="s">
        <v>166</v>
      </c>
      <c r="F15" s="64">
        <f>K15+L15+M15+N15</f>
        <v>297</v>
      </c>
      <c r="G15" s="2"/>
      <c r="H15" s="33"/>
      <c r="I15" s="5"/>
      <c r="J15" s="35">
        <f>P15+S15+V15+Y15+AB15+AE15+AH15+AK15+AN15+AQ15+AT15+AW15+AZ15+BC15+BF15+BI15+BL15+BO15+BR15+BU15+BX15+CA15</f>
        <v>9</v>
      </c>
      <c r="K15" s="26">
        <f>R15+U15+X15+AA15+AD15+AG15+AJ15+AM15+AP15+AS15+AV15+AY15+BB15+BE15+BH15+BK15+BN15+BQ15+BT15+BW15+BZ15+CC15</f>
        <v>247</v>
      </c>
      <c r="L15" s="26"/>
      <c r="M15" s="66">
        <v>25</v>
      </c>
      <c r="N15" s="66">
        <v>25</v>
      </c>
      <c r="O15" s="65" t="str">
        <f>IF(COUNTIF(assolute,C15)&gt;1,"x"," ")</f>
        <v> 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89" t="s">
        <v>42</v>
      </c>
      <c r="AF15" s="89" t="s">
        <v>72</v>
      </c>
      <c r="AG15" s="89" t="s">
        <v>69</v>
      </c>
      <c r="AH15" s="89" t="s">
        <v>42</v>
      </c>
      <c r="AI15" s="89" t="s">
        <v>74</v>
      </c>
      <c r="AJ15" s="89" t="s">
        <v>66</v>
      </c>
      <c r="AK15" s="1"/>
      <c r="AL15" s="1"/>
      <c r="AM15" s="1"/>
      <c r="AN15" s="1"/>
      <c r="AO15" s="1"/>
      <c r="AP15" s="1"/>
      <c r="AQ15" s="89" t="s">
        <v>42</v>
      </c>
      <c r="AR15" s="89" t="s">
        <v>70</v>
      </c>
      <c r="AS15" s="89" t="s">
        <v>71</v>
      </c>
      <c r="AT15" s="89" t="s">
        <v>42</v>
      </c>
      <c r="AU15" s="89" t="s">
        <v>70</v>
      </c>
      <c r="AV15" s="89" t="s">
        <v>71</v>
      </c>
      <c r="AW15" s="89" t="s">
        <v>42</v>
      </c>
      <c r="AX15" s="89" t="s">
        <v>53</v>
      </c>
      <c r="AY15" s="89" t="s">
        <v>66</v>
      </c>
      <c r="AZ15" s="1"/>
      <c r="BA15" s="1"/>
      <c r="BB15" s="1"/>
      <c r="BC15" s="89" t="s">
        <v>42</v>
      </c>
      <c r="BD15" s="89" t="s">
        <v>64</v>
      </c>
      <c r="BE15" s="89" t="s">
        <v>65</v>
      </c>
      <c r="BF15" s="1"/>
      <c r="BG15" s="1"/>
      <c r="BH15" s="1"/>
      <c r="BI15" s="89" t="s">
        <v>42</v>
      </c>
      <c r="BJ15" s="89" t="s">
        <v>70</v>
      </c>
      <c r="BK15" s="89" t="s">
        <v>71</v>
      </c>
      <c r="BL15" s="1"/>
      <c r="BM15" s="1"/>
      <c r="BN15" s="1"/>
      <c r="BO15" s="1"/>
      <c r="BP15" s="1"/>
      <c r="BQ15" s="1"/>
      <c r="BR15" s="89" t="s">
        <v>42</v>
      </c>
      <c r="BS15" s="89" t="s">
        <v>64</v>
      </c>
      <c r="BT15" s="89" t="s">
        <v>65</v>
      </c>
      <c r="BU15" s="1"/>
      <c r="BV15" s="1"/>
      <c r="BW15" s="1"/>
      <c r="BX15" s="1"/>
      <c r="BY15" s="1"/>
      <c r="BZ15" s="1"/>
      <c r="CA15" s="89" t="s">
        <v>42</v>
      </c>
      <c r="CB15" s="89" t="s">
        <v>64</v>
      </c>
      <c r="CC15" s="89" t="s">
        <v>65</v>
      </c>
    </row>
    <row r="16" spans="1:81" ht="12.75">
      <c r="A16" s="90">
        <v>12</v>
      </c>
      <c r="B16" s="90" t="s">
        <v>724</v>
      </c>
      <c r="C16" s="90" t="s">
        <v>741</v>
      </c>
      <c r="D16" s="89" t="s">
        <v>737</v>
      </c>
      <c r="E16" s="90" t="s">
        <v>524</v>
      </c>
      <c r="F16" s="64">
        <f>K16+L16+M16+N16</f>
        <v>279</v>
      </c>
      <c r="G16" s="2"/>
      <c r="H16" s="33"/>
      <c r="I16" s="5"/>
      <c r="J16" s="35">
        <f>P16+S16+V16+Y16+AB16+AE16+AH16+AK16+AN16+AQ16+AT16+AW16+AZ16+BC16+BF16+BI16+BL16+BO16+BR16+BU16+BX16+CA16</f>
        <v>9</v>
      </c>
      <c r="K16" s="26">
        <f>R16+U16+X16+AA16+AD16+AG16+AJ16+AM16+AP16+AS16+AV16+AY16+BB16+BE16+BH16+BK16+BN16+BQ16+BT16+BW16+BZ16+CC16</f>
        <v>254</v>
      </c>
      <c r="L16" s="26"/>
      <c r="M16" s="66">
        <v>25</v>
      </c>
      <c r="N16" s="66"/>
      <c r="O16" s="65" t="str">
        <f>IF(COUNTIF(assolute,C16)&gt;1,"x"," ")</f>
        <v> </v>
      </c>
      <c r="P16" s="1"/>
      <c r="Q16" s="1"/>
      <c r="R16" s="1"/>
      <c r="S16" s="89" t="s">
        <v>42</v>
      </c>
      <c r="T16" s="89" t="s">
        <v>64</v>
      </c>
      <c r="U16" s="89" t="s">
        <v>65</v>
      </c>
      <c r="V16" s="1"/>
      <c r="W16" s="1"/>
      <c r="X16" s="1"/>
      <c r="Y16" s="1"/>
      <c r="Z16" s="1"/>
      <c r="AA16" s="1"/>
      <c r="AB16" s="89" t="s">
        <v>42</v>
      </c>
      <c r="AC16" s="89" t="s">
        <v>53</v>
      </c>
      <c r="AD16" s="89" t="s">
        <v>66</v>
      </c>
      <c r="AE16" s="1"/>
      <c r="AF16" s="1"/>
      <c r="AG16" s="1"/>
      <c r="AH16" s="1"/>
      <c r="AI16" s="1"/>
      <c r="AJ16" s="1"/>
      <c r="AK16" s="89" t="s">
        <v>42</v>
      </c>
      <c r="AL16" s="89" t="s">
        <v>53</v>
      </c>
      <c r="AM16" s="89" t="s">
        <v>66</v>
      </c>
      <c r="AN16" s="1"/>
      <c r="AO16" s="1"/>
      <c r="AP16" s="1"/>
      <c r="AQ16" s="89" t="s">
        <v>42</v>
      </c>
      <c r="AR16" s="89" t="s">
        <v>53</v>
      </c>
      <c r="AS16" s="89" t="s">
        <v>66</v>
      </c>
      <c r="AT16" s="1"/>
      <c r="AU16" s="1"/>
      <c r="AV16" s="1"/>
      <c r="AW16" s="1"/>
      <c r="AX16" s="1"/>
      <c r="AY16" s="1"/>
      <c r="AZ16" s="89" t="s">
        <v>42</v>
      </c>
      <c r="BA16" s="89" t="s">
        <v>53</v>
      </c>
      <c r="BB16" s="89" t="s">
        <v>66</v>
      </c>
      <c r="BC16" s="89" t="s">
        <v>42</v>
      </c>
      <c r="BD16" s="89" t="s">
        <v>70</v>
      </c>
      <c r="BE16" s="89" t="s">
        <v>71</v>
      </c>
      <c r="BF16" s="1"/>
      <c r="BG16" s="1"/>
      <c r="BH16" s="1"/>
      <c r="BI16" s="89" t="s">
        <v>42</v>
      </c>
      <c r="BJ16" s="89" t="s">
        <v>72</v>
      </c>
      <c r="BK16" s="89" t="s">
        <v>69</v>
      </c>
      <c r="BL16" s="1"/>
      <c r="BM16" s="1"/>
      <c r="BN16" s="1"/>
      <c r="BO16" s="1"/>
      <c r="BP16" s="1"/>
      <c r="BQ16" s="1"/>
      <c r="BR16" s="89" t="s">
        <v>42</v>
      </c>
      <c r="BS16" s="89" t="s">
        <v>70</v>
      </c>
      <c r="BT16" s="89" t="s">
        <v>71</v>
      </c>
      <c r="BU16" s="1"/>
      <c r="BV16" s="1"/>
      <c r="BW16" s="1"/>
      <c r="BX16" s="1"/>
      <c r="BY16" s="1"/>
      <c r="BZ16" s="1"/>
      <c r="CA16" s="89" t="s">
        <v>42</v>
      </c>
      <c r="CB16" s="89" t="s">
        <v>53</v>
      </c>
      <c r="CC16" s="89" t="s">
        <v>66</v>
      </c>
    </row>
    <row r="17" spans="1:81" s="3" customFormat="1" ht="12.75">
      <c r="A17" s="90">
        <v>13</v>
      </c>
      <c r="B17" s="90" t="s">
        <v>724</v>
      </c>
      <c r="C17" s="90" t="s">
        <v>743</v>
      </c>
      <c r="D17" s="89" t="s">
        <v>737</v>
      </c>
      <c r="E17" s="90" t="s">
        <v>615</v>
      </c>
      <c r="F17" s="64">
        <f t="shared" si="0"/>
        <v>216</v>
      </c>
      <c r="G17" s="2"/>
      <c r="H17" s="33"/>
      <c r="I17" s="5"/>
      <c r="J17" s="35">
        <f t="shared" si="1"/>
        <v>7</v>
      </c>
      <c r="K17" s="26">
        <f t="shared" si="2"/>
        <v>191</v>
      </c>
      <c r="L17" s="26"/>
      <c r="M17" s="66">
        <v>25</v>
      </c>
      <c r="N17" s="66"/>
      <c r="O17" s="65" t="str">
        <f t="shared" si="3"/>
        <v> </v>
      </c>
      <c r="P17" s="89" t="s">
        <v>42</v>
      </c>
      <c r="Q17" s="89" t="s">
        <v>70</v>
      </c>
      <c r="R17" s="89" t="s">
        <v>71</v>
      </c>
      <c r="S17" s="1"/>
      <c r="T17" s="1"/>
      <c r="U17" s="1"/>
      <c r="V17" s="1"/>
      <c r="W17" s="1"/>
      <c r="X17" s="1"/>
      <c r="Y17" s="89" t="s">
        <v>42</v>
      </c>
      <c r="Z17" s="89" t="s">
        <v>70</v>
      </c>
      <c r="AA17" s="89" t="s">
        <v>71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9" t="s">
        <v>42</v>
      </c>
      <c r="AO17" s="89" t="s">
        <v>70</v>
      </c>
      <c r="AP17" s="89" t="s">
        <v>71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89" t="s">
        <v>42</v>
      </c>
      <c r="BG17" s="89" t="s">
        <v>70</v>
      </c>
      <c r="BH17" s="89" t="s">
        <v>71</v>
      </c>
      <c r="BI17" s="1"/>
      <c r="BJ17" s="1"/>
      <c r="BK17" s="1"/>
      <c r="BL17" s="1"/>
      <c r="BM17" s="1"/>
      <c r="BN17" s="1"/>
      <c r="BO17" s="89" t="s">
        <v>42</v>
      </c>
      <c r="BP17" s="89" t="s">
        <v>70</v>
      </c>
      <c r="BQ17" s="89" t="s">
        <v>71</v>
      </c>
      <c r="BR17" s="1"/>
      <c r="BS17" s="1"/>
      <c r="BT17" s="1"/>
      <c r="BU17" s="1"/>
      <c r="BV17" s="1"/>
      <c r="BW17" s="1"/>
      <c r="BX17" s="89" t="s">
        <v>42</v>
      </c>
      <c r="BY17" s="89" t="s">
        <v>64</v>
      </c>
      <c r="BZ17" s="89" t="s">
        <v>65</v>
      </c>
      <c r="CA17" s="89" t="s">
        <v>42</v>
      </c>
      <c r="CB17" s="89" t="s">
        <v>67</v>
      </c>
      <c r="CC17" s="89" t="s">
        <v>68</v>
      </c>
    </row>
    <row r="18" spans="1:81" s="3" customFormat="1" ht="12.75">
      <c r="A18" s="90">
        <v>14</v>
      </c>
      <c r="B18" s="90" t="s">
        <v>724</v>
      </c>
      <c r="C18" s="90" t="s">
        <v>744</v>
      </c>
      <c r="D18" s="89" t="s">
        <v>740</v>
      </c>
      <c r="E18" s="90" t="s">
        <v>63</v>
      </c>
      <c r="F18" s="64">
        <f t="shared" si="0"/>
        <v>158</v>
      </c>
      <c r="G18" s="2"/>
      <c r="H18" s="33"/>
      <c r="I18" s="5"/>
      <c r="J18" s="35">
        <f t="shared" si="1"/>
        <v>8</v>
      </c>
      <c r="K18" s="26">
        <f t="shared" si="2"/>
        <v>158</v>
      </c>
      <c r="L18" s="26"/>
      <c r="M18" s="66"/>
      <c r="N18" s="66"/>
      <c r="O18" s="65" t="str">
        <f t="shared" si="3"/>
        <v> </v>
      </c>
      <c r="P18" s="1"/>
      <c r="Q18" s="1"/>
      <c r="R18" s="1"/>
      <c r="S18" s="1"/>
      <c r="T18" s="1"/>
      <c r="U18" s="1"/>
      <c r="V18" s="1"/>
      <c r="W18" s="1"/>
      <c r="X18" s="1"/>
      <c r="Y18" s="89" t="s">
        <v>42</v>
      </c>
      <c r="Z18" s="89" t="s">
        <v>82</v>
      </c>
      <c r="AA18" s="89" t="s">
        <v>83</v>
      </c>
      <c r="AB18" s="89" t="s">
        <v>42</v>
      </c>
      <c r="AC18" s="89" t="s">
        <v>104</v>
      </c>
      <c r="AD18" s="89" t="s">
        <v>86</v>
      </c>
      <c r="AE18" s="1"/>
      <c r="AF18" s="1"/>
      <c r="AG18" s="1"/>
      <c r="AH18" s="89" t="s">
        <v>42</v>
      </c>
      <c r="AI18" s="89" t="s">
        <v>104</v>
      </c>
      <c r="AJ18" s="89" t="s">
        <v>109</v>
      </c>
      <c r="AK18" s="89" t="s">
        <v>42</v>
      </c>
      <c r="AL18" s="89" t="s">
        <v>82</v>
      </c>
      <c r="AM18" s="89" t="s">
        <v>83</v>
      </c>
      <c r="AN18" s="89" t="s">
        <v>42</v>
      </c>
      <c r="AO18" s="89" t="s">
        <v>74</v>
      </c>
      <c r="AP18" s="89" t="s">
        <v>75</v>
      </c>
      <c r="AQ18" s="89" t="s">
        <v>42</v>
      </c>
      <c r="AR18" s="89" t="s">
        <v>108</v>
      </c>
      <c r="AS18" s="89" t="s">
        <v>99</v>
      </c>
      <c r="AT18" s="1"/>
      <c r="AU18" s="1"/>
      <c r="AV18" s="1"/>
      <c r="AW18" s="1"/>
      <c r="AX18" s="1"/>
      <c r="AY18" s="1"/>
      <c r="AZ18" s="89" t="s">
        <v>42</v>
      </c>
      <c r="BA18" s="89" t="s">
        <v>87</v>
      </c>
      <c r="BB18" s="89" t="s">
        <v>77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89" t="s">
        <v>42</v>
      </c>
      <c r="BV18" s="89" t="s">
        <v>76</v>
      </c>
      <c r="BW18" s="89" t="s">
        <v>105</v>
      </c>
      <c r="BX18" s="1"/>
      <c r="BY18" s="1"/>
      <c r="BZ18" s="1"/>
      <c r="CA18" s="1"/>
      <c r="CB18" s="1"/>
      <c r="CC18" s="1"/>
    </row>
    <row r="19" spans="1:81" s="3" customFormat="1" ht="12.75">
      <c r="A19" s="90">
        <v>15</v>
      </c>
      <c r="B19" s="90" t="s">
        <v>724</v>
      </c>
      <c r="C19" s="90" t="s">
        <v>745</v>
      </c>
      <c r="D19" s="89" t="s">
        <v>729</v>
      </c>
      <c r="E19" s="90" t="s">
        <v>746</v>
      </c>
      <c r="F19" s="64">
        <f t="shared" si="0"/>
        <v>150</v>
      </c>
      <c r="G19" s="2"/>
      <c r="H19" s="33"/>
      <c r="I19" s="5"/>
      <c r="J19" s="35">
        <f t="shared" si="1"/>
        <v>5</v>
      </c>
      <c r="K19" s="26">
        <f t="shared" si="2"/>
        <v>125</v>
      </c>
      <c r="L19" s="26"/>
      <c r="M19" s="66">
        <v>25</v>
      </c>
      <c r="N19" s="66"/>
      <c r="O19" s="65" t="str">
        <f t="shared" si="3"/>
        <v> 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89" t="s">
        <v>42</v>
      </c>
      <c r="AC19" s="89" t="s">
        <v>74</v>
      </c>
      <c r="AD19" s="89" t="s">
        <v>75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89" t="s">
        <v>42</v>
      </c>
      <c r="AU19" s="89" t="s">
        <v>64</v>
      </c>
      <c r="AV19" s="89" t="s">
        <v>65</v>
      </c>
      <c r="AW19" s="89" t="s">
        <v>42</v>
      </c>
      <c r="AX19" s="89" t="s">
        <v>67</v>
      </c>
      <c r="AY19" s="89" t="s">
        <v>68</v>
      </c>
      <c r="AZ19" s="89" t="s">
        <v>42</v>
      </c>
      <c r="BA19" s="89" t="s">
        <v>64</v>
      </c>
      <c r="BB19" s="89" t="s">
        <v>65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89" t="s">
        <v>42</v>
      </c>
      <c r="BS19" s="89" t="s">
        <v>74</v>
      </c>
      <c r="BT19" s="89" t="s">
        <v>75</v>
      </c>
      <c r="BU19" s="1"/>
      <c r="BV19" s="1"/>
      <c r="BW19" s="1"/>
      <c r="BX19" s="1"/>
      <c r="BY19" s="1"/>
      <c r="BZ19" s="1"/>
      <c r="CA19" s="1"/>
      <c r="CB19" s="1"/>
      <c r="CC19" s="1"/>
    </row>
    <row r="20" spans="1:81" s="3" customFormat="1" ht="12.75">
      <c r="A20" s="90">
        <v>16</v>
      </c>
      <c r="B20" s="90" t="s">
        <v>724</v>
      </c>
      <c r="C20" s="90" t="s">
        <v>747</v>
      </c>
      <c r="D20" s="89" t="s">
        <v>726</v>
      </c>
      <c r="E20" s="90" t="s">
        <v>702</v>
      </c>
      <c r="F20" s="64">
        <f t="shared" si="0"/>
        <v>142</v>
      </c>
      <c r="G20" s="2"/>
      <c r="H20" s="33"/>
      <c r="I20" s="5"/>
      <c r="J20" s="35">
        <f t="shared" si="1"/>
        <v>5</v>
      </c>
      <c r="K20" s="26">
        <f t="shared" si="2"/>
        <v>142</v>
      </c>
      <c r="L20" s="26"/>
      <c r="M20" s="66"/>
      <c r="N20" s="66"/>
      <c r="O20" s="65" t="str">
        <f t="shared" si="3"/>
        <v> </v>
      </c>
      <c r="P20" s="1"/>
      <c r="Q20" s="1"/>
      <c r="R20" s="1"/>
      <c r="S20" s="89" t="s">
        <v>42</v>
      </c>
      <c r="T20" s="89" t="s">
        <v>72</v>
      </c>
      <c r="U20" s="89" t="s">
        <v>69</v>
      </c>
      <c r="V20" s="89" t="s">
        <v>42</v>
      </c>
      <c r="W20" s="89" t="s">
        <v>53</v>
      </c>
      <c r="X20" s="89" t="s">
        <v>66</v>
      </c>
      <c r="Y20" s="1"/>
      <c r="Z20" s="1"/>
      <c r="AA20" s="1"/>
      <c r="AB20" s="89" t="s">
        <v>42</v>
      </c>
      <c r="AC20" s="89" t="s">
        <v>72</v>
      </c>
      <c r="AD20" s="89" t="s">
        <v>69</v>
      </c>
      <c r="AE20" s="1"/>
      <c r="AF20" s="1"/>
      <c r="AG20" s="1"/>
      <c r="AH20" s="89" t="s">
        <v>42</v>
      </c>
      <c r="AI20" s="89" t="s">
        <v>64</v>
      </c>
      <c r="AJ20" s="89" t="s">
        <v>118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89" t="s">
        <v>42</v>
      </c>
      <c r="BY20" s="89" t="s">
        <v>70</v>
      </c>
      <c r="BZ20" s="89" t="s">
        <v>71</v>
      </c>
      <c r="CA20" s="1"/>
      <c r="CB20" s="1"/>
      <c r="CC20" s="1"/>
    </row>
    <row r="21" spans="1:81" s="3" customFormat="1" ht="12.75">
      <c r="A21" s="90">
        <v>17</v>
      </c>
      <c r="B21" s="90" t="s">
        <v>724</v>
      </c>
      <c r="C21" s="90" t="s">
        <v>748</v>
      </c>
      <c r="D21" s="89" t="s">
        <v>737</v>
      </c>
      <c r="E21" s="90" t="s">
        <v>175</v>
      </c>
      <c r="F21" s="64">
        <f t="shared" si="0"/>
        <v>141</v>
      </c>
      <c r="G21" s="2"/>
      <c r="H21" s="33"/>
      <c r="I21" s="5"/>
      <c r="J21" s="35">
        <f t="shared" si="1"/>
        <v>8</v>
      </c>
      <c r="K21" s="26">
        <f t="shared" si="2"/>
        <v>141</v>
      </c>
      <c r="L21" s="26"/>
      <c r="M21" s="66"/>
      <c r="N21" s="66"/>
      <c r="O21" s="65" t="str">
        <f t="shared" si="3"/>
        <v> </v>
      </c>
      <c r="P21" s="89" t="s">
        <v>42</v>
      </c>
      <c r="Q21" s="89" t="s">
        <v>87</v>
      </c>
      <c r="R21" s="89" t="s">
        <v>77</v>
      </c>
      <c r="S21" s="89" t="s">
        <v>42</v>
      </c>
      <c r="T21" s="89" t="s">
        <v>104</v>
      </c>
      <c r="U21" s="89" t="s">
        <v>86</v>
      </c>
      <c r="V21" s="1"/>
      <c r="W21" s="1"/>
      <c r="X21" s="1"/>
      <c r="Y21" s="89" t="s">
        <v>42</v>
      </c>
      <c r="Z21" s="89" t="s">
        <v>76</v>
      </c>
      <c r="AA21" s="89" t="s">
        <v>105</v>
      </c>
      <c r="AB21" s="89" t="s">
        <v>42</v>
      </c>
      <c r="AC21" s="89" t="s">
        <v>108</v>
      </c>
      <c r="AD21" s="89" t="s">
        <v>99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89" t="s">
        <v>42</v>
      </c>
      <c r="AU21" s="89" t="s">
        <v>101</v>
      </c>
      <c r="AV21" s="89" t="s">
        <v>102</v>
      </c>
      <c r="AW21" s="1"/>
      <c r="AX21" s="1"/>
      <c r="AY21" s="1"/>
      <c r="AZ21" s="1"/>
      <c r="BA21" s="1"/>
      <c r="BB21" s="1"/>
      <c r="BC21" s="1"/>
      <c r="BD21" s="1"/>
      <c r="BE21" s="1"/>
      <c r="BF21" s="89" t="s">
        <v>42</v>
      </c>
      <c r="BG21" s="89" t="s">
        <v>110</v>
      </c>
      <c r="BH21" s="89" t="s">
        <v>109</v>
      </c>
      <c r="BI21" s="1"/>
      <c r="BJ21" s="1"/>
      <c r="BK21" s="1"/>
      <c r="BL21" s="1"/>
      <c r="BM21" s="1"/>
      <c r="BN21" s="1"/>
      <c r="BO21" s="89" t="s">
        <v>42</v>
      </c>
      <c r="BP21" s="89" t="s">
        <v>101</v>
      </c>
      <c r="BQ21" s="89" t="s">
        <v>102</v>
      </c>
      <c r="BR21" s="89" t="s">
        <v>42</v>
      </c>
      <c r="BS21" s="89" t="s">
        <v>100</v>
      </c>
      <c r="BT21" s="89" t="s">
        <v>103</v>
      </c>
      <c r="BU21" s="1"/>
      <c r="BV21" s="1"/>
      <c r="BW21" s="1"/>
      <c r="BX21" s="1"/>
      <c r="BY21" s="1"/>
      <c r="BZ21" s="1"/>
      <c r="CA21" s="1"/>
      <c r="CB21" s="1"/>
      <c r="CC21" s="1"/>
    </row>
    <row r="22" spans="1:81" s="3" customFormat="1" ht="12.75">
      <c r="A22" s="90">
        <v>18</v>
      </c>
      <c r="B22" s="90" t="s">
        <v>724</v>
      </c>
      <c r="C22" s="90" t="s">
        <v>750</v>
      </c>
      <c r="D22" s="89" t="s">
        <v>737</v>
      </c>
      <c r="E22" s="90" t="s">
        <v>375</v>
      </c>
      <c r="F22" s="64">
        <f t="shared" si="0"/>
        <v>140</v>
      </c>
      <c r="G22" s="2"/>
      <c r="H22" s="33"/>
      <c r="I22" s="5"/>
      <c r="J22" s="35">
        <f t="shared" si="1"/>
        <v>7</v>
      </c>
      <c r="K22" s="26">
        <f t="shared" si="2"/>
        <v>140</v>
      </c>
      <c r="L22" s="26"/>
      <c r="M22" s="66"/>
      <c r="N22" s="66"/>
      <c r="O22" s="65" t="str">
        <f t="shared" si="3"/>
        <v> </v>
      </c>
      <c r="P22" s="89" t="s">
        <v>42</v>
      </c>
      <c r="Q22" s="89" t="s">
        <v>64</v>
      </c>
      <c r="R22" s="89" t="s">
        <v>65</v>
      </c>
      <c r="S22" s="89" t="s">
        <v>42</v>
      </c>
      <c r="T22" s="89" t="s">
        <v>86</v>
      </c>
      <c r="U22" s="89" t="s">
        <v>104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89" t="s">
        <v>42</v>
      </c>
      <c r="AU22" s="89" t="s">
        <v>110</v>
      </c>
      <c r="AV22" s="89" t="s">
        <v>109</v>
      </c>
      <c r="AW22" s="1"/>
      <c r="AX22" s="1"/>
      <c r="AY22" s="1"/>
      <c r="AZ22" s="89" t="s">
        <v>42</v>
      </c>
      <c r="BA22" s="89" t="s">
        <v>99</v>
      </c>
      <c r="BB22" s="89" t="s">
        <v>108</v>
      </c>
      <c r="BC22" s="89" t="s">
        <v>42</v>
      </c>
      <c r="BD22" s="89" t="s">
        <v>103</v>
      </c>
      <c r="BE22" s="89" t="s">
        <v>100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89" t="s">
        <v>42</v>
      </c>
      <c r="BY22" s="89" t="s">
        <v>82</v>
      </c>
      <c r="BZ22" s="89" t="s">
        <v>83</v>
      </c>
      <c r="CA22" s="89" t="s">
        <v>42</v>
      </c>
      <c r="CB22" s="89" t="s">
        <v>87</v>
      </c>
      <c r="CC22" s="89" t="s">
        <v>77</v>
      </c>
    </row>
    <row r="23" spans="1:81" s="3" customFormat="1" ht="12.75">
      <c r="A23" s="90">
        <v>19</v>
      </c>
      <c r="B23" s="90" t="s">
        <v>724</v>
      </c>
      <c r="C23" s="90" t="s">
        <v>749</v>
      </c>
      <c r="D23" s="89" t="s">
        <v>737</v>
      </c>
      <c r="E23" s="90" t="s">
        <v>132</v>
      </c>
      <c r="F23" s="64">
        <f t="shared" si="0"/>
        <v>132</v>
      </c>
      <c r="G23" s="2"/>
      <c r="H23" s="33"/>
      <c r="I23" s="5"/>
      <c r="J23" s="35">
        <f t="shared" si="1"/>
        <v>5</v>
      </c>
      <c r="K23" s="26">
        <f t="shared" si="2"/>
        <v>132</v>
      </c>
      <c r="L23" s="26"/>
      <c r="M23" s="66"/>
      <c r="N23" s="66"/>
      <c r="O23" s="65" t="str">
        <f t="shared" si="3"/>
        <v> </v>
      </c>
      <c r="P23" s="1"/>
      <c r="Q23" s="1"/>
      <c r="R23" s="1"/>
      <c r="S23" s="1"/>
      <c r="T23" s="1"/>
      <c r="U23" s="1"/>
      <c r="V23" s="89" t="s">
        <v>42</v>
      </c>
      <c r="W23" s="89" t="s">
        <v>70</v>
      </c>
      <c r="X23" s="89" t="s">
        <v>71</v>
      </c>
      <c r="Y23" s="1"/>
      <c r="Z23" s="1"/>
      <c r="AA23" s="1"/>
      <c r="AB23" s="89" t="s">
        <v>42</v>
      </c>
      <c r="AC23" s="89" t="s">
        <v>67</v>
      </c>
      <c r="AD23" s="89" t="s">
        <v>68</v>
      </c>
      <c r="AE23" s="1"/>
      <c r="AF23" s="1"/>
      <c r="AG23" s="1"/>
      <c r="AH23" s="1"/>
      <c r="AI23" s="1"/>
      <c r="AJ23" s="1"/>
      <c r="AK23" s="1"/>
      <c r="AL23" s="1"/>
      <c r="AM23" s="1"/>
      <c r="AN23" s="89" t="s">
        <v>42</v>
      </c>
      <c r="AO23" s="89" t="s">
        <v>64</v>
      </c>
      <c r="AP23" s="89" t="s">
        <v>65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89" t="s">
        <v>42</v>
      </c>
      <c r="BM23" s="89" t="s">
        <v>64</v>
      </c>
      <c r="BN23" s="89" t="s">
        <v>65</v>
      </c>
      <c r="BO23" s="1"/>
      <c r="BP23" s="1"/>
      <c r="BQ23" s="1"/>
      <c r="BR23" s="1"/>
      <c r="BS23" s="1"/>
      <c r="BT23" s="1"/>
      <c r="BU23" s="89" t="s">
        <v>42</v>
      </c>
      <c r="BV23" s="89" t="s">
        <v>72</v>
      </c>
      <c r="BW23" s="89" t="s">
        <v>69</v>
      </c>
      <c r="BX23" s="1"/>
      <c r="BY23" s="1"/>
      <c r="BZ23" s="1"/>
      <c r="CA23" s="1"/>
      <c r="CB23" s="1"/>
      <c r="CC23" s="1"/>
    </row>
    <row r="24" spans="1:81" s="3" customFormat="1" ht="12.75">
      <c r="A24" s="90">
        <v>20</v>
      </c>
      <c r="B24" s="90" t="s">
        <v>724</v>
      </c>
      <c r="C24" s="90" t="s">
        <v>753</v>
      </c>
      <c r="D24" s="89" t="s">
        <v>726</v>
      </c>
      <c r="E24" s="90" t="s">
        <v>754</v>
      </c>
      <c r="F24" s="64">
        <f t="shared" si="0"/>
        <v>128</v>
      </c>
      <c r="G24" s="2"/>
      <c r="H24" s="33"/>
      <c r="I24" s="5"/>
      <c r="J24" s="35">
        <f t="shared" si="1"/>
        <v>6</v>
      </c>
      <c r="K24" s="26">
        <f t="shared" si="2"/>
        <v>128</v>
      </c>
      <c r="L24" s="26"/>
      <c r="M24" s="66"/>
      <c r="N24" s="66"/>
      <c r="O24" s="65" t="str">
        <f t="shared" si="3"/>
        <v> 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89" t="s">
        <v>42</v>
      </c>
      <c r="AO24" s="89" t="s">
        <v>87</v>
      </c>
      <c r="AP24" s="89" t="s">
        <v>77</v>
      </c>
      <c r="AQ24" s="1"/>
      <c r="AR24" s="1"/>
      <c r="AS24" s="1"/>
      <c r="AT24" s="1"/>
      <c r="AU24" s="1"/>
      <c r="AV24" s="1"/>
      <c r="AW24" s="1"/>
      <c r="AX24" s="1"/>
      <c r="AY24" s="1"/>
      <c r="AZ24" s="89" t="s">
        <v>42</v>
      </c>
      <c r="BA24" s="89" t="s">
        <v>101</v>
      </c>
      <c r="BB24" s="89" t="s">
        <v>102</v>
      </c>
      <c r="BC24" s="1"/>
      <c r="BD24" s="1"/>
      <c r="BE24" s="1"/>
      <c r="BF24" s="89" t="s">
        <v>42</v>
      </c>
      <c r="BG24" s="89" t="s">
        <v>82</v>
      </c>
      <c r="BH24" s="89" t="s">
        <v>83</v>
      </c>
      <c r="BI24" s="1"/>
      <c r="BJ24" s="1"/>
      <c r="BK24" s="1"/>
      <c r="BL24" s="1"/>
      <c r="BM24" s="1"/>
      <c r="BN24" s="1"/>
      <c r="BO24" s="89" t="s">
        <v>42</v>
      </c>
      <c r="BP24" s="89" t="s">
        <v>82</v>
      </c>
      <c r="BQ24" s="89" t="s">
        <v>83</v>
      </c>
      <c r="BR24" s="1"/>
      <c r="BS24" s="1"/>
      <c r="BT24" s="1"/>
      <c r="BU24" s="89" t="s">
        <v>42</v>
      </c>
      <c r="BV24" s="89" t="s">
        <v>82</v>
      </c>
      <c r="BW24" s="89" t="s">
        <v>83</v>
      </c>
      <c r="BX24" s="1"/>
      <c r="BY24" s="1"/>
      <c r="BZ24" s="1"/>
      <c r="CA24" s="89" t="s">
        <v>42</v>
      </c>
      <c r="CB24" s="89" t="s">
        <v>110</v>
      </c>
      <c r="CC24" s="89" t="s">
        <v>109</v>
      </c>
    </row>
    <row r="25" spans="1:81" s="3" customFormat="1" ht="12.75">
      <c r="A25" s="90">
        <v>21</v>
      </c>
      <c r="B25" s="90" t="s">
        <v>724</v>
      </c>
      <c r="C25" s="90" t="s">
        <v>758</v>
      </c>
      <c r="D25" s="89" t="s">
        <v>726</v>
      </c>
      <c r="E25" s="90" t="s">
        <v>759</v>
      </c>
      <c r="F25" s="64">
        <f t="shared" si="0"/>
        <v>123</v>
      </c>
      <c r="G25" s="2"/>
      <c r="H25" s="33"/>
      <c r="I25" s="5"/>
      <c r="J25" s="35">
        <f t="shared" si="1"/>
        <v>4</v>
      </c>
      <c r="K25" s="26">
        <f t="shared" si="2"/>
        <v>123</v>
      </c>
      <c r="L25" s="26"/>
      <c r="M25" s="66"/>
      <c r="N25" s="66"/>
      <c r="O25" s="65" t="str">
        <f t="shared" si="3"/>
        <v> 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89" t="s">
        <v>42</v>
      </c>
      <c r="AI25" s="89" t="s">
        <v>53</v>
      </c>
      <c r="AJ25" s="89" t="s">
        <v>73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89" t="s">
        <v>42</v>
      </c>
      <c r="BS25" s="89" t="s">
        <v>53</v>
      </c>
      <c r="BT25" s="89" t="s">
        <v>66</v>
      </c>
      <c r="BU25" s="89" t="s">
        <v>42</v>
      </c>
      <c r="BV25" s="89" t="s">
        <v>42</v>
      </c>
      <c r="BW25" s="89" t="s">
        <v>91</v>
      </c>
      <c r="BX25" s="1"/>
      <c r="BY25" s="1"/>
      <c r="BZ25" s="1"/>
      <c r="CA25" s="89" t="s">
        <v>42</v>
      </c>
      <c r="CB25" s="89" t="s">
        <v>42</v>
      </c>
      <c r="CC25" s="89" t="s">
        <v>91</v>
      </c>
    </row>
    <row r="26" spans="1:81" s="3" customFormat="1" ht="12.75">
      <c r="A26" s="90">
        <v>22</v>
      </c>
      <c r="B26" s="90" t="s">
        <v>724</v>
      </c>
      <c r="C26" s="90" t="s">
        <v>751</v>
      </c>
      <c r="D26" s="89" t="s">
        <v>729</v>
      </c>
      <c r="E26" s="90" t="s">
        <v>153</v>
      </c>
      <c r="F26" s="64">
        <f t="shared" si="0"/>
        <v>113</v>
      </c>
      <c r="G26" s="2"/>
      <c r="H26" s="33"/>
      <c r="I26" s="5"/>
      <c r="J26" s="35">
        <f t="shared" si="1"/>
        <v>4</v>
      </c>
      <c r="K26" s="26">
        <f t="shared" si="2"/>
        <v>113</v>
      </c>
      <c r="L26" s="26"/>
      <c r="M26" s="66"/>
      <c r="N26" s="66"/>
      <c r="O26" s="65" t="str">
        <f t="shared" si="3"/>
        <v> </v>
      </c>
      <c r="P26" s="1"/>
      <c r="Q26" s="1"/>
      <c r="R26" s="1"/>
      <c r="S26" s="89" t="s">
        <v>42</v>
      </c>
      <c r="T26" s="89" t="s">
        <v>70</v>
      </c>
      <c r="U26" s="89" t="s">
        <v>71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89" t="s">
        <v>42</v>
      </c>
      <c r="AI26" s="89" t="s">
        <v>67</v>
      </c>
      <c r="AJ26" s="89" t="s">
        <v>91</v>
      </c>
      <c r="AK26" s="1"/>
      <c r="AL26" s="1"/>
      <c r="AM26" s="1"/>
      <c r="AN26" s="1"/>
      <c r="AO26" s="1"/>
      <c r="AP26" s="1"/>
      <c r="AQ26" s="89" t="s">
        <v>42</v>
      </c>
      <c r="AR26" s="89" t="s">
        <v>72</v>
      </c>
      <c r="AS26" s="89" t="s">
        <v>69</v>
      </c>
      <c r="AT26" s="1"/>
      <c r="AU26" s="1"/>
      <c r="AV26" s="1"/>
      <c r="AW26" s="89" t="s">
        <v>42</v>
      </c>
      <c r="AX26" s="89" t="s">
        <v>70</v>
      </c>
      <c r="AY26" s="89" t="s">
        <v>71</v>
      </c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s="3" customFormat="1" ht="12.75">
      <c r="A27" s="90">
        <v>23</v>
      </c>
      <c r="B27" s="90" t="s">
        <v>724</v>
      </c>
      <c r="C27" s="90" t="s">
        <v>752</v>
      </c>
      <c r="D27" s="89" t="s">
        <v>733</v>
      </c>
      <c r="E27" s="90" t="s">
        <v>642</v>
      </c>
      <c r="F27" s="64">
        <f t="shared" si="0"/>
        <v>112</v>
      </c>
      <c r="G27" s="2"/>
      <c r="H27" s="33"/>
      <c r="I27" s="5"/>
      <c r="J27" s="35">
        <f t="shared" si="1"/>
        <v>2</v>
      </c>
      <c r="K27" s="26">
        <f t="shared" si="2"/>
        <v>62</v>
      </c>
      <c r="L27" s="26"/>
      <c r="M27" s="66"/>
      <c r="N27" s="66">
        <v>50</v>
      </c>
      <c r="O27" s="65" t="str">
        <f t="shared" si="3"/>
        <v> 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89" t="s">
        <v>42</v>
      </c>
      <c r="AI27" s="89" t="s">
        <v>70</v>
      </c>
      <c r="AJ27" s="89" t="s">
        <v>92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89" t="s">
        <v>42</v>
      </c>
      <c r="BD27" s="89" t="s">
        <v>53</v>
      </c>
      <c r="BE27" s="89" t="s">
        <v>66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s="3" customFormat="1" ht="12.75">
      <c r="A28" s="90">
        <v>24</v>
      </c>
      <c r="B28" s="90" t="s">
        <v>724</v>
      </c>
      <c r="C28" s="90" t="s">
        <v>760</v>
      </c>
      <c r="D28" s="89" t="s">
        <v>740</v>
      </c>
      <c r="E28" s="90" t="s">
        <v>375</v>
      </c>
      <c r="F28" s="64">
        <f t="shared" si="0"/>
        <v>110</v>
      </c>
      <c r="G28" s="2"/>
      <c r="H28" s="33"/>
      <c r="I28" s="5"/>
      <c r="J28" s="35">
        <f t="shared" si="1"/>
        <v>6</v>
      </c>
      <c r="K28" s="26">
        <f t="shared" si="2"/>
        <v>110</v>
      </c>
      <c r="L28" s="26"/>
      <c r="M28" s="66"/>
      <c r="N28" s="66"/>
      <c r="O28" s="65" t="str">
        <f t="shared" si="3"/>
        <v> </v>
      </c>
      <c r="P28" s="1"/>
      <c r="Q28" s="1"/>
      <c r="R28" s="1"/>
      <c r="S28" s="89" t="s">
        <v>42</v>
      </c>
      <c r="T28" s="89" t="s">
        <v>110</v>
      </c>
      <c r="U28" s="89" t="s">
        <v>109</v>
      </c>
      <c r="V28" s="1"/>
      <c r="W28" s="1"/>
      <c r="X28" s="1"/>
      <c r="Y28" s="1"/>
      <c r="Z28" s="1"/>
      <c r="AA28" s="1"/>
      <c r="AB28" s="89" t="s">
        <v>42</v>
      </c>
      <c r="AC28" s="89" t="s">
        <v>100</v>
      </c>
      <c r="AD28" s="89" t="s">
        <v>103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89" t="s">
        <v>42</v>
      </c>
      <c r="AU28" s="89" t="s">
        <v>76</v>
      </c>
      <c r="AV28" s="89" t="s">
        <v>105</v>
      </c>
      <c r="AW28" s="1"/>
      <c r="AX28" s="1"/>
      <c r="AY28" s="1"/>
      <c r="AZ28" s="89" t="s">
        <v>42</v>
      </c>
      <c r="BA28" s="89" t="s">
        <v>86</v>
      </c>
      <c r="BB28" s="89" t="s">
        <v>104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89" t="s">
        <v>42</v>
      </c>
      <c r="BY28" s="89" t="s">
        <v>101</v>
      </c>
      <c r="BZ28" s="89" t="s">
        <v>102</v>
      </c>
      <c r="CA28" s="89" t="s">
        <v>42</v>
      </c>
      <c r="CB28" s="89" t="s">
        <v>101</v>
      </c>
      <c r="CC28" s="89" t="s">
        <v>102</v>
      </c>
    </row>
    <row r="29" spans="1:81" s="3" customFormat="1" ht="12.75">
      <c r="A29" s="90">
        <v>25</v>
      </c>
      <c r="B29" s="90" t="s">
        <v>724</v>
      </c>
      <c r="C29" s="90" t="s">
        <v>755</v>
      </c>
      <c r="D29" s="89" t="s">
        <v>740</v>
      </c>
      <c r="E29" s="90" t="s">
        <v>326</v>
      </c>
      <c r="F29" s="64">
        <f t="shared" si="0"/>
        <v>102</v>
      </c>
      <c r="G29" s="2"/>
      <c r="H29" s="33"/>
      <c r="I29" s="5"/>
      <c r="J29" s="35">
        <f t="shared" si="1"/>
        <v>4</v>
      </c>
      <c r="K29" s="26">
        <f t="shared" si="2"/>
        <v>102</v>
      </c>
      <c r="L29" s="26"/>
      <c r="M29" s="66"/>
      <c r="N29" s="66"/>
      <c r="O29" s="65" t="str">
        <f t="shared" si="3"/>
        <v> </v>
      </c>
      <c r="P29" s="89" t="s">
        <v>42</v>
      </c>
      <c r="Q29" s="89" t="s">
        <v>72</v>
      </c>
      <c r="R29" s="89" t="s">
        <v>69</v>
      </c>
      <c r="S29" s="1"/>
      <c r="T29" s="1"/>
      <c r="U29" s="1"/>
      <c r="V29" s="1"/>
      <c r="W29" s="1"/>
      <c r="X29" s="1"/>
      <c r="Y29" s="89" t="s">
        <v>42</v>
      </c>
      <c r="Z29" s="89" t="s">
        <v>64</v>
      </c>
      <c r="AA29" s="89" t="s">
        <v>65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89" t="s">
        <v>42</v>
      </c>
      <c r="BG29" s="89" t="s">
        <v>74</v>
      </c>
      <c r="BH29" s="89" t="s">
        <v>75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89" t="s">
        <v>42</v>
      </c>
      <c r="BV29" s="89" t="s">
        <v>67</v>
      </c>
      <c r="BW29" s="89" t="s">
        <v>68</v>
      </c>
      <c r="BX29" s="1"/>
      <c r="BY29" s="1"/>
      <c r="BZ29" s="1"/>
      <c r="CA29" s="1"/>
      <c r="CB29" s="1"/>
      <c r="CC29" s="1"/>
    </row>
    <row r="30" spans="1:81" s="3" customFormat="1" ht="12.75">
      <c r="A30" s="90">
        <v>26</v>
      </c>
      <c r="B30" s="90" t="s">
        <v>724</v>
      </c>
      <c r="C30" s="90" t="s">
        <v>756</v>
      </c>
      <c r="D30" s="89" t="s">
        <v>726</v>
      </c>
      <c r="E30" s="90" t="s">
        <v>234</v>
      </c>
      <c r="F30" s="64">
        <f t="shared" si="0"/>
        <v>101</v>
      </c>
      <c r="G30" s="2"/>
      <c r="H30" s="33"/>
      <c r="I30" s="5"/>
      <c r="J30" s="35">
        <f t="shared" si="1"/>
        <v>4</v>
      </c>
      <c r="K30" s="26">
        <f t="shared" si="2"/>
        <v>101</v>
      </c>
      <c r="L30" s="26"/>
      <c r="M30" s="66"/>
      <c r="N30" s="66"/>
      <c r="O30" s="65" t="str">
        <f t="shared" si="3"/>
        <v> </v>
      </c>
      <c r="P30" s="89" t="s">
        <v>42</v>
      </c>
      <c r="Q30" s="89" t="s">
        <v>67</v>
      </c>
      <c r="R30" s="89" t="s">
        <v>68</v>
      </c>
      <c r="S30" s="1"/>
      <c r="T30" s="1"/>
      <c r="U30" s="1"/>
      <c r="V30" s="1"/>
      <c r="W30" s="1"/>
      <c r="X30" s="1"/>
      <c r="Y30" s="89" t="s">
        <v>42</v>
      </c>
      <c r="Z30" s="89" t="s">
        <v>53</v>
      </c>
      <c r="AA30" s="89" t="s">
        <v>66</v>
      </c>
      <c r="AB30" s="89" t="s">
        <v>42</v>
      </c>
      <c r="AC30" s="89" t="s">
        <v>87</v>
      </c>
      <c r="AD30" s="89" t="s">
        <v>77</v>
      </c>
      <c r="AE30" s="1"/>
      <c r="AF30" s="1"/>
      <c r="AG30" s="1"/>
      <c r="AH30" s="89" t="s">
        <v>42</v>
      </c>
      <c r="AI30" s="89" t="s">
        <v>101</v>
      </c>
      <c r="AJ30" s="89" t="s">
        <v>68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s="3" customFormat="1" ht="12.75">
      <c r="A31" s="90">
        <v>27</v>
      </c>
      <c r="B31" s="90" t="s">
        <v>724</v>
      </c>
      <c r="C31" s="90" t="s">
        <v>757</v>
      </c>
      <c r="D31" s="89" t="s">
        <v>737</v>
      </c>
      <c r="E31" s="90" t="s">
        <v>253</v>
      </c>
      <c r="F31" s="64">
        <f t="shared" si="0"/>
        <v>98</v>
      </c>
      <c r="G31" s="2"/>
      <c r="H31" s="33"/>
      <c r="I31" s="5"/>
      <c r="J31" s="35">
        <f t="shared" si="1"/>
        <v>5</v>
      </c>
      <c r="K31" s="26">
        <f t="shared" si="2"/>
        <v>98</v>
      </c>
      <c r="L31" s="26"/>
      <c r="M31" s="66"/>
      <c r="N31" s="66"/>
      <c r="O31" s="65" t="str">
        <f t="shared" si="3"/>
        <v> </v>
      </c>
      <c r="P31" s="1"/>
      <c r="Q31" s="1"/>
      <c r="R31" s="1"/>
      <c r="S31" s="1"/>
      <c r="T31" s="1"/>
      <c r="U31" s="1"/>
      <c r="V31" s="89" t="s">
        <v>42</v>
      </c>
      <c r="W31" s="89" t="s">
        <v>82</v>
      </c>
      <c r="X31" s="89" t="s">
        <v>83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89" t="s">
        <v>42</v>
      </c>
      <c r="AO31" s="89" t="s">
        <v>108</v>
      </c>
      <c r="AP31" s="89" t="s">
        <v>99</v>
      </c>
      <c r="AQ31" s="1"/>
      <c r="AR31" s="1"/>
      <c r="AS31" s="1"/>
      <c r="AT31" s="89" t="s">
        <v>42</v>
      </c>
      <c r="AU31" s="89" t="s">
        <v>103</v>
      </c>
      <c r="AV31" s="89" t="s">
        <v>100</v>
      </c>
      <c r="AW31" s="1"/>
      <c r="AX31" s="1"/>
      <c r="AY31" s="1"/>
      <c r="AZ31" s="1"/>
      <c r="BA31" s="1"/>
      <c r="BB31" s="1"/>
      <c r="BC31" s="1"/>
      <c r="BD31" s="1"/>
      <c r="BE31" s="1"/>
      <c r="BF31" s="89" t="s">
        <v>42</v>
      </c>
      <c r="BG31" s="89" t="s">
        <v>87</v>
      </c>
      <c r="BH31" s="89" t="s">
        <v>77</v>
      </c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89" t="s">
        <v>42</v>
      </c>
      <c r="BY31" s="89" t="s">
        <v>86</v>
      </c>
      <c r="BZ31" s="89" t="s">
        <v>104</v>
      </c>
      <c r="CA31" s="1"/>
      <c r="CB31" s="1"/>
      <c r="CC31" s="1"/>
    </row>
    <row r="32" spans="1:81" s="3" customFormat="1" ht="12.75">
      <c r="A32" s="90">
        <v>28</v>
      </c>
      <c r="B32" s="90" t="s">
        <v>724</v>
      </c>
      <c r="C32" s="90" t="s">
        <v>761</v>
      </c>
      <c r="D32" s="89" t="s">
        <v>733</v>
      </c>
      <c r="E32" s="90" t="s">
        <v>166</v>
      </c>
      <c r="F32" s="64">
        <f t="shared" si="0"/>
        <v>89</v>
      </c>
      <c r="G32" s="2"/>
      <c r="H32" s="33"/>
      <c r="I32" s="5"/>
      <c r="J32" s="35">
        <f t="shared" si="1"/>
        <v>3</v>
      </c>
      <c r="K32" s="26">
        <f t="shared" si="2"/>
        <v>89</v>
      </c>
      <c r="L32" s="26"/>
      <c r="M32" s="66"/>
      <c r="N32" s="66"/>
      <c r="O32" s="65" t="str">
        <f t="shared" si="3"/>
        <v> </v>
      </c>
      <c r="P32" s="1"/>
      <c r="Q32" s="1"/>
      <c r="R32" s="1"/>
      <c r="S32" s="89" t="s">
        <v>42</v>
      </c>
      <c r="T32" s="89" t="s">
        <v>53</v>
      </c>
      <c r="U32" s="89" t="s">
        <v>66</v>
      </c>
      <c r="V32" s="1"/>
      <c r="W32" s="1"/>
      <c r="X32" s="1"/>
      <c r="Y32" s="1"/>
      <c r="Z32" s="1"/>
      <c r="AA32" s="1"/>
      <c r="AB32" s="1"/>
      <c r="AC32" s="1"/>
      <c r="AD32" s="1"/>
      <c r="AE32" s="89" t="s">
        <v>42</v>
      </c>
      <c r="AF32" s="89" t="s">
        <v>70</v>
      </c>
      <c r="AG32" s="89" t="s">
        <v>71</v>
      </c>
      <c r="AH32" s="89" t="s">
        <v>42</v>
      </c>
      <c r="AI32" s="89" t="s">
        <v>72</v>
      </c>
      <c r="AJ32" s="89" t="s">
        <v>81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s="3" customFormat="1" ht="12.75">
      <c r="A33" s="90">
        <v>29</v>
      </c>
      <c r="B33" s="90" t="s">
        <v>724</v>
      </c>
      <c r="C33" s="90" t="s">
        <v>762</v>
      </c>
      <c r="D33" s="89" t="s">
        <v>733</v>
      </c>
      <c r="E33" s="90" t="s">
        <v>153</v>
      </c>
      <c r="F33" s="64">
        <f t="shared" si="0"/>
        <v>82</v>
      </c>
      <c r="G33" s="2"/>
      <c r="H33" s="33"/>
      <c r="I33" s="5"/>
      <c r="J33" s="35">
        <f t="shared" si="1"/>
        <v>5</v>
      </c>
      <c r="K33" s="26">
        <f t="shared" si="2"/>
        <v>82</v>
      </c>
      <c r="L33" s="26"/>
      <c r="M33" s="66"/>
      <c r="N33" s="66"/>
      <c r="O33" s="65" t="str">
        <f t="shared" si="3"/>
        <v> 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89" t="s">
        <v>42</v>
      </c>
      <c r="AF33" s="89" t="s">
        <v>101</v>
      </c>
      <c r="AG33" s="89" t="s">
        <v>102</v>
      </c>
      <c r="AH33" s="89" t="s">
        <v>42</v>
      </c>
      <c r="AI33" s="89" t="s">
        <v>68</v>
      </c>
      <c r="AJ33" s="89" t="s">
        <v>101</v>
      </c>
      <c r="AK33" s="89" t="s">
        <v>42</v>
      </c>
      <c r="AL33" s="89" t="s">
        <v>103</v>
      </c>
      <c r="AM33" s="89" t="s">
        <v>100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89" t="s">
        <v>42</v>
      </c>
      <c r="BJ33" s="89" t="s">
        <v>103</v>
      </c>
      <c r="BK33" s="89" t="s">
        <v>100</v>
      </c>
      <c r="BL33" s="1"/>
      <c r="BM33" s="1"/>
      <c r="BN33" s="1"/>
      <c r="BO33" s="1"/>
      <c r="BP33" s="1"/>
      <c r="BQ33" s="1"/>
      <c r="BR33" s="89" t="s">
        <v>42</v>
      </c>
      <c r="BS33" s="89" t="s">
        <v>99</v>
      </c>
      <c r="BT33" s="89" t="s">
        <v>108</v>
      </c>
      <c r="BU33" s="1"/>
      <c r="BV33" s="1"/>
      <c r="BW33" s="1"/>
      <c r="BX33" s="1"/>
      <c r="BY33" s="1"/>
      <c r="BZ33" s="1"/>
      <c r="CA33" s="1"/>
      <c r="CB33" s="1"/>
      <c r="CC33" s="1"/>
    </row>
    <row r="34" spans="1:81" s="3" customFormat="1" ht="12.75">
      <c r="A34" s="90">
        <v>30</v>
      </c>
      <c r="B34" s="90" t="s">
        <v>724</v>
      </c>
      <c r="C34" s="90" t="s">
        <v>763</v>
      </c>
      <c r="D34" s="89" t="s">
        <v>740</v>
      </c>
      <c r="E34" s="90" t="s">
        <v>159</v>
      </c>
      <c r="F34" s="64">
        <f t="shared" si="0"/>
        <v>80</v>
      </c>
      <c r="G34" s="2"/>
      <c r="H34" s="33"/>
      <c r="I34" s="5"/>
      <c r="J34" s="35">
        <f t="shared" si="1"/>
        <v>3</v>
      </c>
      <c r="K34" s="26">
        <f t="shared" si="2"/>
        <v>55</v>
      </c>
      <c r="L34" s="26"/>
      <c r="M34" s="66"/>
      <c r="N34" s="66">
        <v>25</v>
      </c>
      <c r="O34" s="65" t="str">
        <f t="shared" si="3"/>
        <v> 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89" t="s">
        <v>42</v>
      </c>
      <c r="AI34" s="89" t="s">
        <v>102</v>
      </c>
      <c r="AJ34" s="89" t="s">
        <v>99</v>
      </c>
      <c r="AK34" s="89" t="s">
        <v>42</v>
      </c>
      <c r="AL34" s="89" t="s">
        <v>87</v>
      </c>
      <c r="AM34" s="89" t="s">
        <v>77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89" t="s">
        <v>42</v>
      </c>
      <c r="BJ34" s="89" t="s">
        <v>110</v>
      </c>
      <c r="BK34" s="89" t="s">
        <v>109</v>
      </c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s="3" customFormat="1" ht="12.75">
      <c r="A35" s="90">
        <v>31</v>
      </c>
      <c r="B35" s="90" t="s">
        <v>724</v>
      </c>
      <c r="C35" s="90" t="s">
        <v>764</v>
      </c>
      <c r="D35" s="89" t="s">
        <v>729</v>
      </c>
      <c r="E35" s="90" t="s">
        <v>315</v>
      </c>
      <c r="F35" s="64">
        <f t="shared" si="0"/>
        <v>80</v>
      </c>
      <c r="G35" s="2"/>
      <c r="H35" s="33"/>
      <c r="I35" s="5"/>
      <c r="J35" s="35">
        <f t="shared" si="1"/>
        <v>4</v>
      </c>
      <c r="K35" s="26">
        <f t="shared" si="2"/>
        <v>80</v>
      </c>
      <c r="L35" s="26"/>
      <c r="M35" s="66"/>
      <c r="N35" s="66"/>
      <c r="O35" s="65" t="str">
        <f t="shared" si="3"/>
        <v> </v>
      </c>
      <c r="P35" s="1"/>
      <c r="Q35" s="1"/>
      <c r="R35" s="1"/>
      <c r="S35" s="89" t="s">
        <v>42</v>
      </c>
      <c r="T35" s="89" t="s">
        <v>76</v>
      </c>
      <c r="U35" s="89" t="s">
        <v>105</v>
      </c>
      <c r="V35" s="1"/>
      <c r="W35" s="1"/>
      <c r="X35" s="1"/>
      <c r="Y35" s="1"/>
      <c r="Z35" s="1"/>
      <c r="AA35" s="1"/>
      <c r="AB35" s="89" t="s">
        <v>42</v>
      </c>
      <c r="AC35" s="89" t="s">
        <v>110</v>
      </c>
      <c r="AD35" s="89" t="s">
        <v>109</v>
      </c>
      <c r="AE35" s="89" t="s">
        <v>42</v>
      </c>
      <c r="AF35" s="89" t="s">
        <v>82</v>
      </c>
      <c r="AG35" s="89" t="s">
        <v>83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89" t="s">
        <v>42</v>
      </c>
      <c r="BS35" s="89" t="s">
        <v>86</v>
      </c>
      <c r="BT35" s="89" t="s">
        <v>104</v>
      </c>
      <c r="BU35" s="1"/>
      <c r="BV35" s="1"/>
      <c r="BW35" s="1"/>
      <c r="BX35" s="1"/>
      <c r="BY35" s="1"/>
      <c r="BZ35" s="1"/>
      <c r="CA35" s="1"/>
      <c r="CB35" s="1"/>
      <c r="CC35" s="1"/>
    </row>
    <row r="36" spans="1:81" s="3" customFormat="1" ht="12.75">
      <c r="A36" s="90">
        <v>32</v>
      </c>
      <c r="B36" s="90" t="s">
        <v>724</v>
      </c>
      <c r="C36" s="90" t="s">
        <v>765</v>
      </c>
      <c r="D36" s="89" t="s">
        <v>733</v>
      </c>
      <c r="E36" s="90" t="s">
        <v>166</v>
      </c>
      <c r="F36" s="64">
        <f aca="true" t="shared" si="8" ref="F36:F67">K36+L36+M36+N36</f>
        <v>80</v>
      </c>
      <c r="G36" s="2"/>
      <c r="H36" s="33"/>
      <c r="I36" s="5"/>
      <c r="J36" s="35">
        <f aca="true" t="shared" si="9" ref="J36:J67">P36+S36+V36+Y36+AB36+AE36+AH36+AK36+AN36+AQ36+AT36+AW36+AZ36+BC36+BF36+BI36+BL36+BO36+BR36+BU36+BX36+CA36</f>
        <v>4</v>
      </c>
      <c r="K36" s="26">
        <f aca="true" t="shared" si="10" ref="K36:K67">R36+U36+X36+AA36+AD36+AG36+AJ36+AM36+AP36+AS36+AV36+AY36+BB36+BE36+BH36+BK36+BN36+BQ36+BT36+BW36+BZ36+CC36</f>
        <v>80</v>
      </c>
      <c r="L36" s="26"/>
      <c r="M36" s="66"/>
      <c r="N36" s="66"/>
      <c r="O36" s="65" t="str">
        <f aca="true" t="shared" si="11" ref="O36:O67">IF(COUNTIF(assolute,C36)&gt;1,"x"," ")</f>
        <v> 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89" t="s">
        <v>42</v>
      </c>
      <c r="AI36" s="89" t="s">
        <v>100</v>
      </c>
      <c r="AJ36" s="89" t="s">
        <v>100</v>
      </c>
      <c r="AK36" s="1"/>
      <c r="AL36" s="1"/>
      <c r="AM36" s="1"/>
      <c r="AN36" s="1"/>
      <c r="AO36" s="1"/>
      <c r="AP36" s="1"/>
      <c r="AQ36" s="89" t="s">
        <v>42</v>
      </c>
      <c r="AR36" s="89" t="s">
        <v>76</v>
      </c>
      <c r="AS36" s="89" t="s">
        <v>105</v>
      </c>
      <c r="AT36" s="1"/>
      <c r="AU36" s="1"/>
      <c r="AV36" s="1"/>
      <c r="AW36" s="1"/>
      <c r="AX36" s="1"/>
      <c r="AY36" s="1"/>
      <c r="AZ36" s="1"/>
      <c r="BA36" s="1"/>
      <c r="BB36" s="1"/>
      <c r="BC36" s="89" t="s">
        <v>42</v>
      </c>
      <c r="BD36" s="89" t="s">
        <v>86</v>
      </c>
      <c r="BE36" s="89" t="s">
        <v>104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89" t="s">
        <v>42</v>
      </c>
      <c r="BS36" s="89" t="s">
        <v>87</v>
      </c>
      <c r="BT36" s="89" t="s">
        <v>77</v>
      </c>
      <c r="BU36" s="1"/>
      <c r="BV36" s="1"/>
      <c r="BW36" s="1"/>
      <c r="BX36" s="1"/>
      <c r="BY36" s="1"/>
      <c r="BZ36" s="1"/>
      <c r="CA36" s="1"/>
      <c r="CB36" s="1"/>
      <c r="CC36" s="1"/>
    </row>
    <row r="37" spans="1:81" s="3" customFormat="1" ht="12.75">
      <c r="A37" s="90">
        <v>33</v>
      </c>
      <c r="B37" s="90" t="s">
        <v>724</v>
      </c>
      <c r="C37" s="90" t="s">
        <v>769</v>
      </c>
      <c r="D37" s="89" t="s">
        <v>726</v>
      </c>
      <c r="E37" s="90" t="s">
        <v>289</v>
      </c>
      <c r="F37" s="64">
        <f t="shared" si="8"/>
        <v>74</v>
      </c>
      <c r="G37" s="2"/>
      <c r="H37" s="33"/>
      <c r="I37" s="5"/>
      <c r="J37" s="35">
        <f t="shared" si="9"/>
        <v>5</v>
      </c>
      <c r="K37" s="26">
        <f t="shared" si="10"/>
        <v>74</v>
      </c>
      <c r="L37" s="26"/>
      <c r="M37" s="66"/>
      <c r="N37" s="66"/>
      <c r="O37" s="65" t="str">
        <f t="shared" si="11"/>
        <v> 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89" t="s">
        <v>42</v>
      </c>
      <c r="AC37" s="89" t="s">
        <v>105</v>
      </c>
      <c r="AD37" s="89" t="s">
        <v>76</v>
      </c>
      <c r="AE37" s="89" t="s">
        <v>42</v>
      </c>
      <c r="AF37" s="89" t="s">
        <v>108</v>
      </c>
      <c r="AG37" s="89" t="s">
        <v>99</v>
      </c>
      <c r="AH37" s="1"/>
      <c r="AI37" s="1"/>
      <c r="AJ37" s="1"/>
      <c r="AK37" s="89" t="s">
        <v>42</v>
      </c>
      <c r="AL37" s="89" t="s">
        <v>99</v>
      </c>
      <c r="AM37" s="89" t="s">
        <v>108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89" t="s">
        <v>42</v>
      </c>
      <c r="BY37" s="89" t="s">
        <v>103</v>
      </c>
      <c r="BZ37" s="89" t="s">
        <v>100</v>
      </c>
      <c r="CA37" s="89" t="s">
        <v>42</v>
      </c>
      <c r="CB37" s="89" t="s">
        <v>99</v>
      </c>
      <c r="CC37" s="89" t="s">
        <v>108</v>
      </c>
    </row>
    <row r="38" spans="1:81" s="3" customFormat="1" ht="12.75">
      <c r="A38" s="90">
        <v>34</v>
      </c>
      <c r="B38" s="90" t="s">
        <v>724</v>
      </c>
      <c r="C38" s="90" t="s">
        <v>775</v>
      </c>
      <c r="D38" s="89" t="s">
        <v>729</v>
      </c>
      <c r="E38" s="90" t="s">
        <v>776</v>
      </c>
      <c r="F38" s="64">
        <f t="shared" si="8"/>
        <v>71</v>
      </c>
      <c r="G38" s="2"/>
      <c r="H38" s="33"/>
      <c r="I38" s="5"/>
      <c r="J38" s="35">
        <f t="shared" si="9"/>
        <v>3</v>
      </c>
      <c r="K38" s="26">
        <f t="shared" si="10"/>
        <v>61</v>
      </c>
      <c r="L38" s="26"/>
      <c r="M38" s="66">
        <v>10</v>
      </c>
      <c r="N38" s="66"/>
      <c r="O38" s="65" t="str">
        <f t="shared" si="11"/>
        <v> 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9" t="s">
        <v>42</v>
      </c>
      <c r="AL38" s="89" t="s">
        <v>76</v>
      </c>
      <c r="AM38" s="89" t="s">
        <v>105</v>
      </c>
      <c r="AN38" s="1"/>
      <c r="AO38" s="1"/>
      <c r="AP38" s="1"/>
      <c r="AQ38" s="89" t="s">
        <v>42</v>
      </c>
      <c r="AR38" s="89" t="s">
        <v>86</v>
      </c>
      <c r="AS38" s="89" t="s">
        <v>104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89" t="s">
        <v>42</v>
      </c>
      <c r="CB38" s="89" t="s">
        <v>76</v>
      </c>
      <c r="CC38" s="89" t="s">
        <v>105</v>
      </c>
    </row>
    <row r="39" spans="1:81" s="3" customFormat="1" ht="12.75">
      <c r="A39" s="90">
        <v>35</v>
      </c>
      <c r="B39" s="90" t="s">
        <v>724</v>
      </c>
      <c r="C39" s="90" t="s">
        <v>766</v>
      </c>
      <c r="D39" s="89" t="s">
        <v>740</v>
      </c>
      <c r="E39" s="90" t="s">
        <v>159</v>
      </c>
      <c r="F39" s="64">
        <f t="shared" si="8"/>
        <v>70</v>
      </c>
      <c r="G39" s="2"/>
      <c r="H39" s="33"/>
      <c r="I39" s="5"/>
      <c r="J39" s="35">
        <f t="shared" si="9"/>
        <v>3</v>
      </c>
      <c r="K39" s="26">
        <f t="shared" si="10"/>
        <v>70</v>
      </c>
      <c r="L39" s="26"/>
      <c r="M39" s="66"/>
      <c r="N39" s="66"/>
      <c r="O39" s="65" t="str">
        <f t="shared" si="11"/>
        <v> 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89" t="s">
        <v>42</v>
      </c>
      <c r="AI39" s="89" t="s">
        <v>110</v>
      </c>
      <c r="AJ39" s="89" t="s">
        <v>77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89" t="s">
        <v>42</v>
      </c>
      <c r="BD39" s="89" t="s">
        <v>82</v>
      </c>
      <c r="BE39" s="89" t="s">
        <v>83</v>
      </c>
      <c r="BF39" s="1"/>
      <c r="BG39" s="1"/>
      <c r="BH39" s="1"/>
      <c r="BI39" s="89" t="s">
        <v>42</v>
      </c>
      <c r="BJ39" s="89" t="s">
        <v>67</v>
      </c>
      <c r="BK39" s="89" t="s">
        <v>68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s="3" customFormat="1" ht="12.75">
      <c r="A40" s="90">
        <v>36</v>
      </c>
      <c r="B40" s="90" t="s">
        <v>724</v>
      </c>
      <c r="C40" s="90" t="s">
        <v>767</v>
      </c>
      <c r="D40" s="89" t="s">
        <v>740</v>
      </c>
      <c r="E40" s="90" t="s">
        <v>615</v>
      </c>
      <c r="F40" s="64">
        <f t="shared" si="8"/>
        <v>70</v>
      </c>
      <c r="G40" s="2"/>
      <c r="H40" s="33"/>
      <c r="I40" s="5"/>
      <c r="J40" s="35">
        <f t="shared" si="9"/>
        <v>4</v>
      </c>
      <c r="K40" s="26">
        <f t="shared" si="10"/>
        <v>70</v>
      </c>
      <c r="L40" s="26"/>
      <c r="M40" s="66"/>
      <c r="N40" s="66"/>
      <c r="O40" s="65" t="str">
        <f t="shared" si="11"/>
        <v> </v>
      </c>
      <c r="P40" s="1"/>
      <c r="Q40" s="1"/>
      <c r="R40" s="1"/>
      <c r="S40" s="1"/>
      <c r="T40" s="1"/>
      <c r="U40" s="1"/>
      <c r="V40" s="1"/>
      <c r="W40" s="1"/>
      <c r="X40" s="1"/>
      <c r="Y40" s="89" t="s">
        <v>42</v>
      </c>
      <c r="Z40" s="89" t="s">
        <v>110</v>
      </c>
      <c r="AA40" s="89" t="s">
        <v>109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89" t="s">
        <v>42</v>
      </c>
      <c r="BG40" s="89" t="s">
        <v>103</v>
      </c>
      <c r="BH40" s="89" t="s">
        <v>100</v>
      </c>
      <c r="BI40" s="1"/>
      <c r="BJ40" s="1"/>
      <c r="BK40" s="1"/>
      <c r="BL40" s="1"/>
      <c r="BM40" s="1"/>
      <c r="BN40" s="1"/>
      <c r="BO40" s="89" t="s">
        <v>42</v>
      </c>
      <c r="BP40" s="89" t="s">
        <v>103</v>
      </c>
      <c r="BQ40" s="89" t="s">
        <v>100</v>
      </c>
      <c r="BR40" s="1"/>
      <c r="BS40" s="1"/>
      <c r="BT40" s="1"/>
      <c r="BU40" s="1"/>
      <c r="BV40" s="1"/>
      <c r="BW40" s="1"/>
      <c r="BX40" s="89" t="s">
        <v>42</v>
      </c>
      <c r="BY40" s="89" t="s">
        <v>110</v>
      </c>
      <c r="BZ40" s="89" t="s">
        <v>109</v>
      </c>
      <c r="CA40" s="1"/>
      <c r="CB40" s="1"/>
      <c r="CC40" s="1"/>
    </row>
    <row r="41" spans="1:81" s="3" customFormat="1" ht="12.75">
      <c r="A41" s="90">
        <v>37</v>
      </c>
      <c r="B41" s="90" t="s">
        <v>724</v>
      </c>
      <c r="C41" s="90" t="s">
        <v>768</v>
      </c>
      <c r="D41" s="89" t="s">
        <v>729</v>
      </c>
      <c r="E41" s="90" t="s">
        <v>63</v>
      </c>
      <c r="F41" s="64">
        <f t="shared" si="8"/>
        <v>60</v>
      </c>
      <c r="G41" s="2"/>
      <c r="H41" s="33"/>
      <c r="I41" s="5"/>
      <c r="J41" s="35">
        <f t="shared" si="9"/>
        <v>4</v>
      </c>
      <c r="K41" s="26">
        <f t="shared" si="10"/>
        <v>60</v>
      </c>
      <c r="L41" s="26"/>
      <c r="M41" s="66"/>
      <c r="N41" s="66"/>
      <c r="O41" s="65" t="str">
        <f t="shared" si="11"/>
        <v> </v>
      </c>
      <c r="P41" s="89" t="s">
        <v>42</v>
      </c>
      <c r="Q41" s="89" t="s">
        <v>110</v>
      </c>
      <c r="R41" s="89" t="s">
        <v>109</v>
      </c>
      <c r="S41" s="89" t="s">
        <v>42</v>
      </c>
      <c r="T41" s="89" t="s">
        <v>105</v>
      </c>
      <c r="U41" s="89" t="s">
        <v>76</v>
      </c>
      <c r="V41" s="89" t="s">
        <v>42</v>
      </c>
      <c r="W41" s="89" t="s">
        <v>86</v>
      </c>
      <c r="X41" s="89" t="s">
        <v>104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89" t="s">
        <v>42</v>
      </c>
      <c r="BY41" s="89" t="s">
        <v>109</v>
      </c>
      <c r="BZ41" s="89" t="s">
        <v>110</v>
      </c>
      <c r="CA41" s="1"/>
      <c r="CB41" s="1"/>
      <c r="CC41" s="1"/>
    </row>
    <row r="42" spans="1:81" s="3" customFormat="1" ht="12.75">
      <c r="A42" s="90">
        <v>38</v>
      </c>
      <c r="B42" s="90" t="s">
        <v>724</v>
      </c>
      <c r="C42" s="90" t="s">
        <v>770</v>
      </c>
      <c r="D42" s="89" t="s">
        <v>726</v>
      </c>
      <c r="E42" s="90" t="s">
        <v>153</v>
      </c>
      <c r="F42" s="64">
        <f t="shared" si="8"/>
        <v>58</v>
      </c>
      <c r="G42" s="2"/>
      <c r="H42" s="33"/>
      <c r="I42" s="5"/>
      <c r="J42" s="35">
        <f t="shared" si="9"/>
        <v>3</v>
      </c>
      <c r="K42" s="26">
        <f t="shared" si="10"/>
        <v>58</v>
      </c>
      <c r="L42" s="26"/>
      <c r="M42" s="66"/>
      <c r="N42" s="66"/>
      <c r="O42" s="65" t="str">
        <f t="shared" si="11"/>
        <v> 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89" t="s">
        <v>42</v>
      </c>
      <c r="AI42" s="89" t="s">
        <v>109</v>
      </c>
      <c r="AJ42" s="89" t="s">
        <v>104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89" t="s">
        <v>42</v>
      </c>
      <c r="BD42" s="89" t="s">
        <v>76</v>
      </c>
      <c r="BE42" s="89" t="s">
        <v>105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89" t="s">
        <v>42</v>
      </c>
      <c r="BS42" s="89" t="s">
        <v>103</v>
      </c>
      <c r="BT42" s="89" t="s">
        <v>100</v>
      </c>
      <c r="BU42" s="1"/>
      <c r="BV42" s="1"/>
      <c r="BW42" s="1"/>
      <c r="BX42" s="1"/>
      <c r="BY42" s="1"/>
      <c r="BZ42" s="1"/>
      <c r="CA42" s="1"/>
      <c r="CB42" s="1"/>
      <c r="CC42" s="1"/>
    </row>
    <row r="43" spans="1:81" s="3" customFormat="1" ht="12.75">
      <c r="A43" s="90">
        <v>39</v>
      </c>
      <c r="B43" s="90" t="s">
        <v>724</v>
      </c>
      <c r="C43" s="90" t="s">
        <v>771</v>
      </c>
      <c r="D43" s="89" t="s">
        <v>733</v>
      </c>
      <c r="E43" s="90" t="s">
        <v>318</v>
      </c>
      <c r="F43" s="64">
        <f t="shared" si="8"/>
        <v>56</v>
      </c>
      <c r="G43" s="2"/>
      <c r="H43" s="33"/>
      <c r="I43" s="5"/>
      <c r="J43" s="35">
        <f t="shared" si="9"/>
        <v>3</v>
      </c>
      <c r="K43" s="26">
        <f t="shared" si="10"/>
        <v>56</v>
      </c>
      <c r="L43" s="26"/>
      <c r="M43" s="66"/>
      <c r="N43" s="66"/>
      <c r="O43" s="65" t="str">
        <f t="shared" si="11"/>
        <v> </v>
      </c>
      <c r="P43" s="1"/>
      <c r="Q43" s="1"/>
      <c r="R43" s="1"/>
      <c r="S43" s="1"/>
      <c r="T43" s="1"/>
      <c r="U43" s="1"/>
      <c r="V43" s="1"/>
      <c r="W43" s="1"/>
      <c r="X43" s="1"/>
      <c r="Y43" s="89" t="s">
        <v>42</v>
      </c>
      <c r="Z43" s="89" t="s">
        <v>86</v>
      </c>
      <c r="AA43" s="89" t="s">
        <v>104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89" t="s">
        <v>42</v>
      </c>
      <c r="BA43" s="89" t="s">
        <v>110</v>
      </c>
      <c r="BB43" s="89" t="s">
        <v>109</v>
      </c>
      <c r="BC43" s="1"/>
      <c r="BD43" s="1"/>
      <c r="BE43" s="1"/>
      <c r="BF43" s="89" t="s">
        <v>42</v>
      </c>
      <c r="BG43" s="89" t="s">
        <v>101</v>
      </c>
      <c r="BH43" s="89" t="s">
        <v>102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s="3" customFormat="1" ht="12.75">
      <c r="A44" s="90">
        <v>40</v>
      </c>
      <c r="B44" s="90" t="s">
        <v>724</v>
      </c>
      <c r="C44" s="90" t="s">
        <v>784</v>
      </c>
      <c r="D44" s="89" t="s">
        <v>726</v>
      </c>
      <c r="E44" s="90" t="s">
        <v>519</v>
      </c>
      <c r="F44" s="64">
        <f t="shared" si="8"/>
        <v>56</v>
      </c>
      <c r="G44" s="2"/>
      <c r="H44" s="33"/>
      <c r="I44" s="5"/>
      <c r="J44" s="35">
        <f t="shared" si="9"/>
        <v>2</v>
      </c>
      <c r="K44" s="26">
        <f t="shared" si="10"/>
        <v>56</v>
      </c>
      <c r="L44" s="26"/>
      <c r="M44" s="66"/>
      <c r="N44" s="66"/>
      <c r="O44" s="65" t="str">
        <f t="shared" si="11"/>
        <v> 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89" t="s">
        <v>42</v>
      </c>
      <c r="AF44" s="89" t="s">
        <v>53</v>
      </c>
      <c r="AG44" s="89" t="s">
        <v>66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89" t="s">
        <v>42</v>
      </c>
      <c r="CB44" s="89" t="s">
        <v>72</v>
      </c>
      <c r="CC44" s="89" t="s">
        <v>69</v>
      </c>
    </row>
    <row r="45" spans="1:81" s="3" customFormat="1" ht="12.75">
      <c r="A45" s="90">
        <v>41</v>
      </c>
      <c r="B45" s="90" t="s">
        <v>724</v>
      </c>
      <c r="C45" s="90" t="s">
        <v>772</v>
      </c>
      <c r="D45" s="89" t="s">
        <v>740</v>
      </c>
      <c r="E45" s="90" t="s">
        <v>166</v>
      </c>
      <c r="F45" s="64">
        <f t="shared" si="8"/>
        <v>52</v>
      </c>
      <c r="G45" s="2"/>
      <c r="H45" s="33"/>
      <c r="I45" s="5"/>
      <c r="J45" s="35">
        <f t="shared" si="9"/>
        <v>2</v>
      </c>
      <c r="K45" s="26">
        <f t="shared" si="10"/>
        <v>52</v>
      </c>
      <c r="L45" s="26"/>
      <c r="M45" s="66"/>
      <c r="N45" s="66"/>
      <c r="O45" s="65" t="str">
        <f t="shared" si="11"/>
        <v> </v>
      </c>
      <c r="P45" s="1"/>
      <c r="Q45" s="1"/>
      <c r="R45" s="1"/>
      <c r="S45" s="89" t="s">
        <v>42</v>
      </c>
      <c r="T45" s="89" t="s">
        <v>74</v>
      </c>
      <c r="U45" s="89" t="s">
        <v>75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89" t="s">
        <v>42</v>
      </c>
      <c r="AI45" s="89" t="s">
        <v>82</v>
      </c>
      <c r="AJ45" s="89" t="s">
        <v>71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s="3" customFormat="1" ht="12.75">
      <c r="A46" s="90">
        <v>42</v>
      </c>
      <c r="B46" s="90" t="s">
        <v>724</v>
      </c>
      <c r="C46" s="90" t="s">
        <v>773</v>
      </c>
      <c r="D46" s="89" t="s">
        <v>740</v>
      </c>
      <c r="E46" s="90" t="s">
        <v>153</v>
      </c>
      <c r="F46" s="64">
        <f t="shared" si="8"/>
        <v>52</v>
      </c>
      <c r="G46" s="2"/>
      <c r="H46" s="33"/>
      <c r="I46" s="5"/>
      <c r="J46" s="35">
        <f t="shared" si="9"/>
        <v>3</v>
      </c>
      <c r="K46" s="26">
        <f t="shared" si="10"/>
        <v>52</v>
      </c>
      <c r="L46" s="26"/>
      <c r="M46" s="66"/>
      <c r="N46" s="66"/>
      <c r="O46" s="65" t="str">
        <f t="shared" si="11"/>
        <v> 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89" t="s">
        <v>42</v>
      </c>
      <c r="AI46" s="89" t="s">
        <v>75</v>
      </c>
      <c r="AJ46" s="89" t="s">
        <v>86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89" t="s">
        <v>42</v>
      </c>
      <c r="BD46" s="89" t="s">
        <v>110</v>
      </c>
      <c r="BE46" s="89" t="s">
        <v>109</v>
      </c>
      <c r="BF46" s="1"/>
      <c r="BG46" s="1"/>
      <c r="BH46" s="1"/>
      <c r="BI46" s="89" t="s">
        <v>42</v>
      </c>
      <c r="BJ46" s="89" t="s">
        <v>82</v>
      </c>
      <c r="BK46" s="89" t="s">
        <v>83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s="3" customFormat="1" ht="12.75">
      <c r="A47" s="90">
        <v>43</v>
      </c>
      <c r="B47" s="90" t="s">
        <v>724</v>
      </c>
      <c r="C47" s="90" t="s">
        <v>774</v>
      </c>
      <c r="D47" s="89" t="s">
        <v>729</v>
      </c>
      <c r="E47" s="90" t="s">
        <v>166</v>
      </c>
      <c r="F47" s="64">
        <f t="shared" si="8"/>
        <v>51</v>
      </c>
      <c r="G47" s="2"/>
      <c r="H47" s="33"/>
      <c r="I47" s="5"/>
      <c r="J47" s="35">
        <f t="shared" si="9"/>
        <v>3</v>
      </c>
      <c r="K47" s="26">
        <f t="shared" si="10"/>
        <v>26</v>
      </c>
      <c r="L47" s="26"/>
      <c r="M47" s="66"/>
      <c r="N47" s="66">
        <v>25</v>
      </c>
      <c r="O47" s="65" t="str">
        <f t="shared" si="11"/>
        <v> 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89" t="s">
        <v>42</v>
      </c>
      <c r="AI47" s="89" t="s">
        <v>113</v>
      </c>
      <c r="AJ47" s="89" t="s">
        <v>42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89" t="s">
        <v>42</v>
      </c>
      <c r="BD47" s="89" t="s">
        <v>105</v>
      </c>
      <c r="BE47" s="89" t="s">
        <v>76</v>
      </c>
      <c r="BF47" s="1"/>
      <c r="BG47" s="1"/>
      <c r="BH47" s="1"/>
      <c r="BI47" s="89" t="s">
        <v>42</v>
      </c>
      <c r="BJ47" s="89" t="s">
        <v>99</v>
      </c>
      <c r="BK47" s="89" t="s">
        <v>108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s="3" customFormat="1" ht="12.75">
      <c r="A48" s="90">
        <v>44</v>
      </c>
      <c r="B48" s="90" t="s">
        <v>724</v>
      </c>
      <c r="C48" s="90" t="s">
        <v>777</v>
      </c>
      <c r="D48" s="89" t="s">
        <v>733</v>
      </c>
      <c r="E48" s="90" t="s">
        <v>234</v>
      </c>
      <c r="F48" s="64">
        <f t="shared" si="8"/>
        <v>49</v>
      </c>
      <c r="G48" s="2"/>
      <c r="H48" s="33"/>
      <c r="I48" s="5"/>
      <c r="J48" s="35">
        <f t="shared" si="9"/>
        <v>4</v>
      </c>
      <c r="K48" s="26">
        <f t="shared" si="10"/>
        <v>49</v>
      </c>
      <c r="L48" s="26"/>
      <c r="M48" s="66"/>
      <c r="N48" s="66"/>
      <c r="O48" s="65" t="str">
        <f t="shared" si="11"/>
        <v> </v>
      </c>
      <c r="P48" s="1"/>
      <c r="Q48" s="1"/>
      <c r="R48" s="1"/>
      <c r="S48" s="1"/>
      <c r="T48" s="1"/>
      <c r="U48" s="1"/>
      <c r="V48" s="1"/>
      <c r="W48" s="1"/>
      <c r="X48" s="1"/>
      <c r="Y48" s="89" t="s">
        <v>42</v>
      </c>
      <c r="Z48" s="89" t="s">
        <v>108</v>
      </c>
      <c r="AA48" s="89" t="s">
        <v>99</v>
      </c>
      <c r="AB48" s="89" t="s">
        <v>42</v>
      </c>
      <c r="AC48" s="89" t="s">
        <v>68</v>
      </c>
      <c r="AD48" s="89" t="s">
        <v>67</v>
      </c>
      <c r="AE48" s="89" t="s">
        <v>42</v>
      </c>
      <c r="AF48" s="89" t="s">
        <v>100</v>
      </c>
      <c r="AG48" s="89" t="s">
        <v>103</v>
      </c>
      <c r="AH48" s="1"/>
      <c r="AI48" s="1"/>
      <c r="AJ48" s="1"/>
      <c r="AK48" s="1"/>
      <c r="AL48" s="1"/>
      <c r="AM48" s="1"/>
      <c r="AN48" s="89" t="s">
        <v>42</v>
      </c>
      <c r="AO48" s="89" t="s">
        <v>109</v>
      </c>
      <c r="AP48" s="89" t="s">
        <v>110</v>
      </c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s="3" customFormat="1" ht="12.75">
      <c r="A49" s="90">
        <v>45</v>
      </c>
      <c r="B49" s="90" t="s">
        <v>724</v>
      </c>
      <c r="C49" s="90" t="s">
        <v>778</v>
      </c>
      <c r="D49" s="89" t="s">
        <v>726</v>
      </c>
      <c r="E49" s="90" t="s">
        <v>153</v>
      </c>
      <c r="F49" s="64">
        <f t="shared" si="8"/>
        <v>45</v>
      </c>
      <c r="G49" s="2"/>
      <c r="H49" s="33"/>
      <c r="I49" s="5"/>
      <c r="J49" s="35">
        <f t="shared" si="9"/>
        <v>3</v>
      </c>
      <c r="K49" s="26">
        <f t="shared" si="10"/>
        <v>45</v>
      </c>
      <c r="L49" s="26"/>
      <c r="M49" s="66"/>
      <c r="N49" s="66"/>
      <c r="O49" s="65" t="str">
        <f t="shared" si="11"/>
        <v> </v>
      </c>
      <c r="P49" s="1"/>
      <c r="Q49" s="1"/>
      <c r="R49" s="1"/>
      <c r="S49" s="89" t="s">
        <v>42</v>
      </c>
      <c r="T49" s="89" t="s">
        <v>99</v>
      </c>
      <c r="U49" s="89" t="s">
        <v>108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89" t="s">
        <v>42</v>
      </c>
      <c r="AI49" s="89" t="s">
        <v>65</v>
      </c>
      <c r="AJ49" s="89" t="s">
        <v>76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89" t="s">
        <v>42</v>
      </c>
      <c r="AX49" s="89" t="s">
        <v>101</v>
      </c>
      <c r="AY49" s="89" t="s">
        <v>102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s="3" customFormat="1" ht="12.75">
      <c r="A50" s="90">
        <v>46</v>
      </c>
      <c r="B50" s="90" t="s">
        <v>724</v>
      </c>
      <c r="C50" s="90" t="s">
        <v>779</v>
      </c>
      <c r="D50" s="89" t="s">
        <v>737</v>
      </c>
      <c r="E50" s="90" t="s">
        <v>153</v>
      </c>
      <c r="F50" s="64">
        <f t="shared" si="8"/>
        <v>42</v>
      </c>
      <c r="G50" s="2"/>
      <c r="H50" s="33"/>
      <c r="I50" s="5"/>
      <c r="J50" s="35">
        <f t="shared" si="9"/>
        <v>4</v>
      </c>
      <c r="K50" s="26">
        <f t="shared" si="10"/>
        <v>42</v>
      </c>
      <c r="L50" s="26"/>
      <c r="M50" s="66"/>
      <c r="N50" s="66"/>
      <c r="O50" s="65" t="str">
        <f t="shared" si="11"/>
        <v> 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89" t="s">
        <v>42</v>
      </c>
      <c r="AI50" s="89" t="s">
        <v>118</v>
      </c>
      <c r="AJ50" s="89" t="s">
        <v>64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89" t="s">
        <v>42</v>
      </c>
      <c r="BD50" s="89" t="s">
        <v>102</v>
      </c>
      <c r="BE50" s="89" t="s">
        <v>101</v>
      </c>
      <c r="BF50" s="1"/>
      <c r="BG50" s="1"/>
      <c r="BH50" s="1"/>
      <c r="BI50" s="89" t="s">
        <v>42</v>
      </c>
      <c r="BJ50" s="89" t="s">
        <v>109</v>
      </c>
      <c r="BK50" s="89" t="s">
        <v>110</v>
      </c>
      <c r="BL50" s="1"/>
      <c r="BM50" s="1"/>
      <c r="BN50" s="1"/>
      <c r="BO50" s="1"/>
      <c r="BP50" s="1"/>
      <c r="BQ50" s="1"/>
      <c r="BR50" s="89" t="s">
        <v>42</v>
      </c>
      <c r="BS50" s="89" t="s">
        <v>104</v>
      </c>
      <c r="BT50" s="89" t="s">
        <v>86</v>
      </c>
      <c r="BU50" s="1"/>
      <c r="BV50" s="1"/>
      <c r="BW50" s="1"/>
      <c r="BX50" s="1"/>
      <c r="BY50" s="1"/>
      <c r="BZ50" s="1"/>
      <c r="CA50" s="1"/>
      <c r="CB50" s="1"/>
      <c r="CC50" s="1"/>
    </row>
    <row r="51" spans="1:81" s="3" customFormat="1" ht="12.75">
      <c r="A51" s="90">
        <v>47</v>
      </c>
      <c r="B51" s="90" t="s">
        <v>724</v>
      </c>
      <c r="C51" s="90" t="s">
        <v>780</v>
      </c>
      <c r="D51" s="89" t="s">
        <v>737</v>
      </c>
      <c r="E51" s="90" t="s">
        <v>550</v>
      </c>
      <c r="F51" s="64">
        <f t="shared" si="8"/>
        <v>36</v>
      </c>
      <c r="G51" s="2"/>
      <c r="H51" s="33"/>
      <c r="I51" s="5"/>
      <c r="J51" s="35">
        <f t="shared" si="9"/>
        <v>3</v>
      </c>
      <c r="K51" s="26">
        <f t="shared" si="10"/>
        <v>36</v>
      </c>
      <c r="L51" s="26"/>
      <c r="M51" s="66"/>
      <c r="N51" s="66"/>
      <c r="O51" s="65" t="str">
        <f t="shared" si="11"/>
        <v> 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89" t="s">
        <v>42</v>
      </c>
      <c r="AF51" s="89" t="s">
        <v>99</v>
      </c>
      <c r="AG51" s="89" t="s">
        <v>108</v>
      </c>
      <c r="AH51" s="89" t="s">
        <v>42</v>
      </c>
      <c r="AI51" s="89" t="s">
        <v>81</v>
      </c>
      <c r="AJ51" s="89" t="s">
        <v>72</v>
      </c>
      <c r="AK51" s="1"/>
      <c r="AL51" s="1"/>
      <c r="AM51" s="1"/>
      <c r="AN51" s="1"/>
      <c r="AO51" s="1"/>
      <c r="AP51" s="1"/>
      <c r="AQ51" s="89" t="s">
        <v>42</v>
      </c>
      <c r="AR51" s="89" t="s">
        <v>110</v>
      </c>
      <c r="AS51" s="89" t="s">
        <v>109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s="3" customFormat="1" ht="12.75">
      <c r="A52" s="90">
        <v>48</v>
      </c>
      <c r="B52" s="90" t="s">
        <v>724</v>
      </c>
      <c r="C52" s="90" t="s">
        <v>781</v>
      </c>
      <c r="D52" s="89" t="s">
        <v>737</v>
      </c>
      <c r="E52" s="90" t="s">
        <v>215</v>
      </c>
      <c r="F52" s="64">
        <f t="shared" si="8"/>
        <v>36</v>
      </c>
      <c r="G52" s="2"/>
      <c r="H52" s="33"/>
      <c r="I52" s="5"/>
      <c r="J52" s="35">
        <f t="shared" si="9"/>
        <v>2</v>
      </c>
      <c r="K52" s="26">
        <f t="shared" si="10"/>
        <v>36</v>
      </c>
      <c r="L52" s="26"/>
      <c r="M52" s="66"/>
      <c r="N52" s="66"/>
      <c r="O52" s="65" t="str">
        <f t="shared" si="11"/>
        <v> </v>
      </c>
      <c r="P52" s="89" t="s">
        <v>42</v>
      </c>
      <c r="Q52" s="89" t="s">
        <v>101</v>
      </c>
      <c r="R52" s="89" t="s">
        <v>102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89" t="s">
        <v>42</v>
      </c>
      <c r="AU52" s="89" t="s">
        <v>108</v>
      </c>
      <c r="AV52" s="89" t="s">
        <v>99</v>
      </c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s="3" customFormat="1" ht="12.75">
      <c r="A53" s="90">
        <v>49</v>
      </c>
      <c r="B53" s="90" t="s">
        <v>724</v>
      </c>
      <c r="C53" s="90" t="s">
        <v>782</v>
      </c>
      <c r="D53" s="89" t="s">
        <v>740</v>
      </c>
      <c r="E53" s="90" t="s">
        <v>159</v>
      </c>
      <c r="F53" s="64">
        <f t="shared" si="8"/>
        <v>36</v>
      </c>
      <c r="G53" s="2"/>
      <c r="H53" s="33"/>
      <c r="I53" s="5"/>
      <c r="J53" s="35">
        <f t="shared" si="9"/>
        <v>2</v>
      </c>
      <c r="K53" s="26">
        <f t="shared" si="10"/>
        <v>36</v>
      </c>
      <c r="L53" s="26"/>
      <c r="M53" s="66"/>
      <c r="N53" s="66"/>
      <c r="O53" s="65" t="str">
        <f t="shared" si="11"/>
        <v> 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89" t="s">
        <v>42</v>
      </c>
      <c r="AL53" s="89" t="s">
        <v>101</v>
      </c>
      <c r="AM53" s="89" t="s">
        <v>102</v>
      </c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89" t="s">
        <v>42</v>
      </c>
      <c r="BS53" s="89" t="s">
        <v>108</v>
      </c>
      <c r="BT53" s="89" t="s">
        <v>99</v>
      </c>
      <c r="BU53" s="1"/>
      <c r="BV53" s="1"/>
      <c r="BW53" s="1"/>
      <c r="BX53" s="1"/>
      <c r="BY53" s="1"/>
      <c r="BZ53" s="1"/>
      <c r="CA53" s="1"/>
      <c r="CB53" s="1"/>
      <c r="CC53" s="1"/>
    </row>
    <row r="54" spans="1:81" s="3" customFormat="1" ht="12.75">
      <c r="A54" s="90">
        <v>50</v>
      </c>
      <c r="B54" s="90" t="s">
        <v>724</v>
      </c>
      <c r="C54" s="90" t="s">
        <v>783</v>
      </c>
      <c r="D54" s="89" t="s">
        <v>729</v>
      </c>
      <c r="E54" s="90" t="s">
        <v>680</v>
      </c>
      <c r="F54" s="64">
        <f t="shared" si="8"/>
        <v>30</v>
      </c>
      <c r="G54" s="2"/>
      <c r="H54" s="33"/>
      <c r="I54" s="5"/>
      <c r="J54" s="35">
        <f t="shared" si="9"/>
        <v>1</v>
      </c>
      <c r="K54" s="26">
        <f t="shared" si="10"/>
        <v>30</v>
      </c>
      <c r="L54" s="26"/>
      <c r="M54" s="66"/>
      <c r="N54" s="66"/>
      <c r="O54" s="65" t="str">
        <f t="shared" si="11"/>
        <v> 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89" t="s">
        <v>42</v>
      </c>
      <c r="BM54" s="89" t="s">
        <v>42</v>
      </c>
      <c r="BN54" s="89" t="s">
        <v>91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s="3" customFormat="1" ht="12.75">
      <c r="A55" s="90">
        <v>51</v>
      </c>
      <c r="B55" s="90" t="s">
        <v>724</v>
      </c>
      <c r="C55" s="90" t="s">
        <v>785</v>
      </c>
      <c r="D55" s="89" t="s">
        <v>726</v>
      </c>
      <c r="E55" s="90" t="s">
        <v>215</v>
      </c>
      <c r="F55" s="64">
        <f t="shared" si="8"/>
        <v>29</v>
      </c>
      <c r="G55" s="2"/>
      <c r="H55" s="33"/>
      <c r="I55" s="5"/>
      <c r="J55" s="35">
        <f t="shared" si="9"/>
        <v>2</v>
      </c>
      <c r="K55" s="26">
        <f t="shared" si="10"/>
        <v>29</v>
      </c>
      <c r="L55" s="26"/>
      <c r="M55" s="66"/>
      <c r="N55" s="66"/>
      <c r="O55" s="65" t="str">
        <f t="shared" si="11"/>
        <v> 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89" t="s">
        <v>42</v>
      </c>
      <c r="AL55" s="89" t="s">
        <v>109</v>
      </c>
      <c r="AM55" s="89" t="s">
        <v>110</v>
      </c>
      <c r="AN55" s="89" t="s">
        <v>42</v>
      </c>
      <c r="AO55" s="89" t="s">
        <v>99</v>
      </c>
      <c r="AP55" s="89" t="s">
        <v>108</v>
      </c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s="3" customFormat="1" ht="12.75">
      <c r="A56" s="90">
        <v>52</v>
      </c>
      <c r="B56" s="90" t="s">
        <v>724</v>
      </c>
      <c r="C56" s="90" t="s">
        <v>786</v>
      </c>
      <c r="D56" s="89" t="s">
        <v>726</v>
      </c>
      <c r="E56" s="90" t="s">
        <v>680</v>
      </c>
      <c r="F56" s="64">
        <f t="shared" si="8"/>
        <v>29</v>
      </c>
      <c r="G56" s="2"/>
      <c r="H56" s="33"/>
      <c r="I56" s="5"/>
      <c r="J56" s="35">
        <f t="shared" si="9"/>
        <v>1</v>
      </c>
      <c r="K56" s="26">
        <f t="shared" si="10"/>
        <v>29</v>
      </c>
      <c r="L56" s="26"/>
      <c r="M56" s="66"/>
      <c r="N56" s="66"/>
      <c r="O56" s="65" t="str">
        <f t="shared" si="11"/>
        <v> 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89" t="s">
        <v>42</v>
      </c>
      <c r="BM56" s="89" t="s">
        <v>53</v>
      </c>
      <c r="BN56" s="89" t="s">
        <v>66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s="3" customFormat="1" ht="12.75">
      <c r="A57" s="90">
        <v>53</v>
      </c>
      <c r="B57" s="90" t="s">
        <v>724</v>
      </c>
      <c r="C57" s="90" t="s">
        <v>787</v>
      </c>
      <c r="D57" s="89" t="s">
        <v>733</v>
      </c>
      <c r="E57" s="90" t="s">
        <v>294</v>
      </c>
      <c r="F57" s="64">
        <f t="shared" si="8"/>
        <v>29</v>
      </c>
      <c r="G57" s="2"/>
      <c r="H57" s="33"/>
      <c r="I57" s="5"/>
      <c r="J57" s="35">
        <f t="shared" si="9"/>
        <v>1</v>
      </c>
      <c r="K57" s="26">
        <f t="shared" si="10"/>
        <v>29</v>
      </c>
      <c r="L57" s="26"/>
      <c r="M57" s="66"/>
      <c r="N57" s="66"/>
      <c r="O57" s="65" t="str">
        <f t="shared" si="11"/>
        <v> 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89" t="s">
        <v>42</v>
      </c>
      <c r="BV57" s="89" t="s">
        <v>53</v>
      </c>
      <c r="BW57" s="89" t="s">
        <v>66</v>
      </c>
      <c r="BX57" s="1"/>
      <c r="BY57" s="1"/>
      <c r="BZ57" s="1"/>
      <c r="CA57" s="1"/>
      <c r="CB57" s="1"/>
      <c r="CC57" s="1"/>
    </row>
    <row r="58" spans="1:81" s="3" customFormat="1" ht="12.75">
      <c r="A58" s="90">
        <v>54</v>
      </c>
      <c r="B58" s="90" t="s">
        <v>724</v>
      </c>
      <c r="C58" s="90" t="s">
        <v>788</v>
      </c>
      <c r="D58" s="89" t="s">
        <v>740</v>
      </c>
      <c r="E58" s="90" t="s">
        <v>191</v>
      </c>
      <c r="F58" s="64">
        <f t="shared" si="8"/>
        <v>28</v>
      </c>
      <c r="G58" s="2"/>
      <c r="H58" s="33"/>
      <c r="I58" s="5"/>
      <c r="J58" s="35">
        <f t="shared" si="9"/>
        <v>1</v>
      </c>
      <c r="K58" s="26">
        <f t="shared" si="10"/>
        <v>28</v>
      </c>
      <c r="L58" s="26"/>
      <c r="M58" s="66"/>
      <c r="N58" s="66"/>
      <c r="O58" s="65" t="str">
        <f t="shared" si="11"/>
        <v> 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89" t="s">
        <v>42</v>
      </c>
      <c r="AC58" s="89" t="s">
        <v>70</v>
      </c>
      <c r="AD58" s="89" t="s">
        <v>71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s="3" customFormat="1" ht="12.75">
      <c r="A59" s="90">
        <v>55</v>
      </c>
      <c r="B59" s="90" t="s">
        <v>724</v>
      </c>
      <c r="C59" s="90" t="s">
        <v>789</v>
      </c>
      <c r="D59" s="89" t="s">
        <v>726</v>
      </c>
      <c r="E59" s="90" t="s">
        <v>193</v>
      </c>
      <c r="F59" s="64">
        <f t="shared" si="8"/>
        <v>27</v>
      </c>
      <c r="G59" s="2"/>
      <c r="H59" s="33"/>
      <c r="I59" s="5"/>
      <c r="J59" s="35">
        <f t="shared" si="9"/>
        <v>2</v>
      </c>
      <c r="K59" s="26">
        <f t="shared" si="10"/>
        <v>27</v>
      </c>
      <c r="L59" s="26"/>
      <c r="M59" s="66"/>
      <c r="N59" s="66"/>
      <c r="O59" s="65" t="str">
        <f t="shared" si="11"/>
        <v> 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89" t="s">
        <v>42</v>
      </c>
      <c r="AF59" s="89" t="s">
        <v>86</v>
      </c>
      <c r="AG59" s="89" t="s">
        <v>104</v>
      </c>
      <c r="AH59" s="89" t="s">
        <v>42</v>
      </c>
      <c r="AI59" s="89" t="s">
        <v>71</v>
      </c>
      <c r="AJ59" s="89" t="s">
        <v>82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s="3" customFormat="1" ht="12.75">
      <c r="A60" s="90">
        <v>56</v>
      </c>
      <c r="B60" s="90" t="s">
        <v>724</v>
      </c>
      <c r="C60" s="90" t="s">
        <v>790</v>
      </c>
      <c r="D60" s="89" t="s">
        <v>726</v>
      </c>
      <c r="E60" s="90" t="s">
        <v>791</v>
      </c>
      <c r="F60" s="64">
        <f t="shared" si="8"/>
        <v>27</v>
      </c>
      <c r="G60" s="2"/>
      <c r="H60" s="33"/>
      <c r="I60" s="5"/>
      <c r="J60" s="35">
        <f t="shared" si="9"/>
        <v>1</v>
      </c>
      <c r="K60" s="26">
        <f t="shared" si="10"/>
        <v>27</v>
      </c>
      <c r="L60" s="26"/>
      <c r="M60" s="66"/>
      <c r="N60" s="66"/>
      <c r="O60" s="65" t="str">
        <f t="shared" si="11"/>
        <v> 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89" t="s">
        <v>42</v>
      </c>
      <c r="AI60" s="89" t="s">
        <v>87</v>
      </c>
      <c r="AJ60" s="89" t="s">
        <v>69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s="3" customFormat="1" ht="12.75">
      <c r="A61" s="90">
        <v>57</v>
      </c>
      <c r="B61" s="90" t="s">
        <v>724</v>
      </c>
      <c r="C61" s="90" t="s">
        <v>792</v>
      </c>
      <c r="D61" s="89" t="s">
        <v>729</v>
      </c>
      <c r="E61" s="90" t="s">
        <v>115</v>
      </c>
      <c r="F61" s="64">
        <f t="shared" si="8"/>
        <v>26</v>
      </c>
      <c r="G61" s="2"/>
      <c r="H61" s="33"/>
      <c r="I61" s="5"/>
      <c r="J61" s="35">
        <f t="shared" si="9"/>
        <v>2</v>
      </c>
      <c r="K61" s="26">
        <f t="shared" si="10"/>
        <v>26</v>
      </c>
      <c r="L61" s="26"/>
      <c r="M61" s="66"/>
      <c r="N61" s="66"/>
      <c r="O61" s="65" t="str">
        <f t="shared" si="11"/>
        <v> 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89" t="s">
        <v>42</v>
      </c>
      <c r="AI61" s="89" t="s">
        <v>77</v>
      </c>
      <c r="AJ61" s="89" t="s">
        <v>110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89" t="s">
        <v>42</v>
      </c>
      <c r="BD61" s="89" t="s">
        <v>104</v>
      </c>
      <c r="BE61" s="89" t="s">
        <v>86</v>
      </c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s="3" customFormat="1" ht="12.75">
      <c r="A62" s="90">
        <v>58</v>
      </c>
      <c r="B62" s="90" t="s">
        <v>724</v>
      </c>
      <c r="C62" s="90" t="s">
        <v>793</v>
      </c>
      <c r="D62" s="89" t="s">
        <v>740</v>
      </c>
      <c r="E62" s="90" t="s">
        <v>161</v>
      </c>
      <c r="F62" s="64">
        <f t="shared" si="8"/>
        <v>24</v>
      </c>
      <c r="G62" s="2"/>
      <c r="H62" s="33"/>
      <c r="I62" s="5"/>
      <c r="J62" s="35">
        <f t="shared" si="9"/>
        <v>1</v>
      </c>
      <c r="K62" s="26">
        <f t="shared" si="10"/>
        <v>24</v>
      </c>
      <c r="L62" s="26"/>
      <c r="M62" s="66"/>
      <c r="N62" s="66"/>
      <c r="O62" s="65" t="str">
        <f t="shared" si="11"/>
        <v> 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89" t="s">
        <v>42</v>
      </c>
      <c r="BM62" s="89" t="s">
        <v>74</v>
      </c>
      <c r="BN62" s="89" t="s">
        <v>75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s="3" customFormat="1" ht="12.75">
      <c r="A63" s="90">
        <v>59</v>
      </c>
      <c r="B63" s="90" t="s">
        <v>724</v>
      </c>
      <c r="C63" s="90" t="s">
        <v>915</v>
      </c>
      <c r="D63" s="89" t="s">
        <v>740</v>
      </c>
      <c r="E63" s="90" t="s">
        <v>178</v>
      </c>
      <c r="F63" s="64">
        <f t="shared" si="8"/>
        <v>24</v>
      </c>
      <c r="G63" s="2"/>
      <c r="H63" s="33"/>
      <c r="I63" s="5"/>
      <c r="J63" s="35">
        <f t="shared" si="9"/>
        <v>1</v>
      </c>
      <c r="K63" s="26">
        <f t="shared" si="10"/>
        <v>24</v>
      </c>
      <c r="L63" s="26"/>
      <c r="M63" s="66"/>
      <c r="N63" s="66"/>
      <c r="O63" s="65" t="str">
        <f t="shared" si="11"/>
        <v> 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89" t="s">
        <v>42</v>
      </c>
      <c r="CB63" s="89" t="s">
        <v>74</v>
      </c>
      <c r="CC63" s="89" t="s">
        <v>75</v>
      </c>
    </row>
    <row r="64" spans="1:81" s="3" customFormat="1" ht="12.75">
      <c r="A64" s="90">
        <v>60</v>
      </c>
      <c r="B64" s="90" t="s">
        <v>724</v>
      </c>
      <c r="C64" s="90" t="s">
        <v>794</v>
      </c>
      <c r="D64" s="89" t="s">
        <v>737</v>
      </c>
      <c r="E64" s="90" t="s">
        <v>702</v>
      </c>
      <c r="F64" s="64">
        <f t="shared" si="8"/>
        <v>22</v>
      </c>
      <c r="G64" s="2"/>
      <c r="H64" s="33"/>
      <c r="I64" s="5"/>
      <c r="J64" s="35">
        <f t="shared" si="9"/>
        <v>1</v>
      </c>
      <c r="K64" s="26">
        <f t="shared" si="10"/>
        <v>22</v>
      </c>
      <c r="L64" s="26"/>
      <c r="M64" s="66"/>
      <c r="N64" s="66"/>
      <c r="O64" s="65" t="str">
        <f t="shared" si="11"/>
        <v> </v>
      </c>
      <c r="P64" s="1"/>
      <c r="Q64" s="1"/>
      <c r="R64" s="1"/>
      <c r="S64" s="1"/>
      <c r="T64" s="1"/>
      <c r="U64" s="1"/>
      <c r="V64" s="89" t="s">
        <v>42</v>
      </c>
      <c r="W64" s="89" t="s">
        <v>87</v>
      </c>
      <c r="X64" s="89" t="s">
        <v>77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s="3" customFormat="1" ht="12.75">
      <c r="A65" s="90">
        <v>61</v>
      </c>
      <c r="B65" s="90" t="s">
        <v>724</v>
      </c>
      <c r="C65" s="90" t="s">
        <v>795</v>
      </c>
      <c r="D65" s="89" t="s">
        <v>740</v>
      </c>
      <c r="E65" s="90" t="s">
        <v>262</v>
      </c>
      <c r="F65" s="64">
        <f t="shared" si="8"/>
        <v>21</v>
      </c>
      <c r="G65" s="2"/>
      <c r="H65" s="33"/>
      <c r="I65" s="5"/>
      <c r="J65" s="35">
        <f t="shared" si="9"/>
        <v>2</v>
      </c>
      <c r="K65" s="26">
        <f t="shared" si="10"/>
        <v>21</v>
      </c>
      <c r="L65" s="26"/>
      <c r="M65" s="66"/>
      <c r="N65" s="66"/>
      <c r="O65" s="65" t="str">
        <f t="shared" si="11"/>
        <v> </v>
      </c>
      <c r="P65" s="1"/>
      <c r="Q65" s="1"/>
      <c r="R65" s="1"/>
      <c r="S65" s="89" t="s">
        <v>42</v>
      </c>
      <c r="T65" s="89" t="s">
        <v>109</v>
      </c>
      <c r="U65" s="89" t="s">
        <v>110</v>
      </c>
      <c r="V65" s="1"/>
      <c r="W65" s="1"/>
      <c r="X65" s="1"/>
      <c r="Y65" s="1"/>
      <c r="Z65" s="1"/>
      <c r="AA65" s="1"/>
      <c r="AB65" s="89" t="s">
        <v>42</v>
      </c>
      <c r="AC65" s="89" t="s">
        <v>75</v>
      </c>
      <c r="AD65" s="89" t="s">
        <v>74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s="3" customFormat="1" ht="12.75">
      <c r="A66" s="90">
        <v>62</v>
      </c>
      <c r="B66" s="90" t="s">
        <v>724</v>
      </c>
      <c r="C66" s="90" t="s">
        <v>796</v>
      </c>
      <c r="D66" s="89" t="s">
        <v>733</v>
      </c>
      <c r="E66" s="90" t="s">
        <v>746</v>
      </c>
      <c r="F66" s="64">
        <f t="shared" si="8"/>
        <v>21</v>
      </c>
      <c r="G66" s="2"/>
      <c r="H66" s="33"/>
      <c r="I66" s="5"/>
      <c r="J66" s="35">
        <f t="shared" si="9"/>
        <v>1</v>
      </c>
      <c r="K66" s="26">
        <f t="shared" si="10"/>
        <v>21</v>
      </c>
      <c r="L66" s="26"/>
      <c r="M66" s="66"/>
      <c r="N66" s="66"/>
      <c r="O66" s="65" t="str">
        <f t="shared" si="11"/>
        <v> 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89" t="s">
        <v>42</v>
      </c>
      <c r="AC66" s="89" t="s">
        <v>76</v>
      </c>
      <c r="AD66" s="89" t="s">
        <v>105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s="3" customFormat="1" ht="12.75">
      <c r="A67" s="90">
        <v>63</v>
      </c>
      <c r="B67" s="90" t="s">
        <v>724</v>
      </c>
      <c r="C67" s="90" t="s">
        <v>797</v>
      </c>
      <c r="D67" s="89" t="s">
        <v>729</v>
      </c>
      <c r="E67" s="90" t="s">
        <v>161</v>
      </c>
      <c r="F67" s="64">
        <f t="shared" si="8"/>
        <v>21</v>
      </c>
      <c r="G67" s="2"/>
      <c r="H67" s="33"/>
      <c r="I67" s="5"/>
      <c r="J67" s="35">
        <f t="shared" si="9"/>
        <v>1</v>
      </c>
      <c r="K67" s="26">
        <f t="shared" si="10"/>
        <v>21</v>
      </c>
      <c r="L67" s="26"/>
      <c r="M67" s="66"/>
      <c r="N67" s="66"/>
      <c r="O67" s="65" t="str">
        <f t="shared" si="11"/>
        <v> 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89" t="s">
        <v>42</v>
      </c>
      <c r="BM67" s="89" t="s">
        <v>76</v>
      </c>
      <c r="BN67" s="89" t="s">
        <v>105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s="3" customFormat="1" ht="12.75">
      <c r="A68" s="90">
        <v>64</v>
      </c>
      <c r="B68" s="90" t="s">
        <v>724</v>
      </c>
      <c r="C68" s="90" t="s">
        <v>798</v>
      </c>
      <c r="D68" s="89" t="s">
        <v>729</v>
      </c>
      <c r="E68" s="90" t="s">
        <v>776</v>
      </c>
      <c r="F68" s="64">
        <f aca="true" t="shared" si="12" ref="F68:F77">K68+L68+M68+N68</f>
        <v>20</v>
      </c>
      <c r="G68" s="2"/>
      <c r="H68" s="33"/>
      <c r="I68" s="5"/>
      <c r="J68" s="35">
        <f aca="true" t="shared" si="13" ref="J68:J77">P68+S68+V68+Y68+AB68+AE68+AH68+AK68+AN68+AQ68+AT68+AW68+AZ68+BC68+BF68+BI68+BL68+BO68+BR68+BU68+BX68+CA68</f>
        <v>1</v>
      </c>
      <c r="K68" s="26">
        <f aca="true" t="shared" si="14" ref="K68:K77">R68+U68+X68+AA68+AD68+AG68+AJ68+AM68+AP68+AS68+AV68+AY68+BB68+BE68+BH68+BK68+BN68+BQ68+BT68+BW68+BZ68+CC68</f>
        <v>20</v>
      </c>
      <c r="L68" s="26"/>
      <c r="M68" s="66"/>
      <c r="N68" s="66"/>
      <c r="O68" s="65" t="str">
        <f aca="true" t="shared" si="15" ref="O68:O77">IF(COUNTIF(assolute,C68)&gt;1,"x"," ")</f>
        <v> 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89" t="s">
        <v>42</v>
      </c>
      <c r="AI68" s="89" t="s">
        <v>99</v>
      </c>
      <c r="AJ68" s="89" t="s">
        <v>102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s="3" customFormat="1" ht="12.75">
      <c r="A69" s="90">
        <v>65</v>
      </c>
      <c r="B69" s="90" t="s">
        <v>724</v>
      </c>
      <c r="C69" s="90" t="s">
        <v>799</v>
      </c>
      <c r="D69" s="89" t="s">
        <v>737</v>
      </c>
      <c r="E69" s="90" t="s">
        <v>375</v>
      </c>
      <c r="F69" s="64">
        <f t="shared" si="12"/>
        <v>16</v>
      </c>
      <c r="G69" s="2"/>
      <c r="H69" s="33"/>
      <c r="I69" s="5"/>
      <c r="J69" s="35">
        <f t="shared" si="13"/>
        <v>2</v>
      </c>
      <c r="K69" s="26">
        <f t="shared" si="14"/>
        <v>16</v>
      </c>
      <c r="L69" s="26"/>
      <c r="M69" s="66"/>
      <c r="N69" s="66"/>
      <c r="O69" s="65" t="str">
        <f t="shared" si="15"/>
        <v> </v>
      </c>
      <c r="P69" s="1"/>
      <c r="Q69" s="1"/>
      <c r="R69" s="1"/>
      <c r="S69" s="89" t="s">
        <v>42</v>
      </c>
      <c r="T69" s="89" t="s">
        <v>102</v>
      </c>
      <c r="U69" s="89" t="s">
        <v>101</v>
      </c>
      <c r="V69" s="1"/>
      <c r="W69" s="1"/>
      <c r="X69" s="1"/>
      <c r="Y69" s="1"/>
      <c r="Z69" s="1"/>
      <c r="AA69" s="1"/>
      <c r="AB69" s="89" t="s">
        <v>42</v>
      </c>
      <c r="AC69" s="89" t="s">
        <v>65</v>
      </c>
      <c r="AD69" s="89" t="s">
        <v>64</v>
      </c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s="3" customFormat="1" ht="12.75">
      <c r="A70" s="90">
        <v>66</v>
      </c>
      <c r="B70" s="90" t="s">
        <v>724</v>
      </c>
      <c r="C70" s="90" t="s">
        <v>800</v>
      </c>
      <c r="D70" s="89" t="s">
        <v>740</v>
      </c>
      <c r="E70" s="90" t="s">
        <v>142</v>
      </c>
      <c r="F70" s="64">
        <f t="shared" si="12"/>
        <v>15</v>
      </c>
      <c r="G70" s="2"/>
      <c r="H70" s="33"/>
      <c r="I70" s="5"/>
      <c r="J70" s="35">
        <f t="shared" si="13"/>
        <v>1</v>
      </c>
      <c r="K70" s="26">
        <f t="shared" si="14"/>
        <v>15</v>
      </c>
      <c r="L70" s="26"/>
      <c r="M70" s="66"/>
      <c r="N70" s="66"/>
      <c r="O70" s="65" t="str">
        <f t="shared" si="15"/>
        <v> 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89" t="s">
        <v>42</v>
      </c>
      <c r="BY70" s="89" t="s">
        <v>99</v>
      </c>
      <c r="BZ70" s="89" t="s">
        <v>108</v>
      </c>
      <c r="CA70" s="1"/>
      <c r="CB70" s="1"/>
      <c r="CC70" s="1"/>
    </row>
    <row r="71" spans="1:81" s="3" customFormat="1" ht="12.75">
      <c r="A71" s="90">
        <v>67</v>
      </c>
      <c r="B71" s="90" t="s">
        <v>724</v>
      </c>
      <c r="C71" s="90" t="s">
        <v>801</v>
      </c>
      <c r="D71" s="89" t="s">
        <v>729</v>
      </c>
      <c r="E71" s="90" t="s">
        <v>289</v>
      </c>
      <c r="F71" s="64">
        <f t="shared" si="12"/>
        <v>14</v>
      </c>
      <c r="G71" s="2"/>
      <c r="H71" s="33"/>
      <c r="I71" s="5"/>
      <c r="J71" s="35">
        <f t="shared" si="13"/>
        <v>1</v>
      </c>
      <c r="K71" s="26">
        <f t="shared" si="14"/>
        <v>14</v>
      </c>
      <c r="L71" s="26"/>
      <c r="M71" s="66"/>
      <c r="N71" s="66"/>
      <c r="O71" s="65" t="str">
        <f t="shared" si="15"/>
        <v> 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89" t="s">
        <v>42</v>
      </c>
      <c r="AF71" s="89" t="s">
        <v>109</v>
      </c>
      <c r="AG71" s="89" t="s">
        <v>110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s="3" customFormat="1" ht="12.75">
      <c r="A72" s="90">
        <v>68</v>
      </c>
      <c r="B72" s="90" t="s">
        <v>724</v>
      </c>
      <c r="C72" s="90" t="s">
        <v>802</v>
      </c>
      <c r="D72" s="89" t="s">
        <v>729</v>
      </c>
      <c r="E72" s="90" t="s">
        <v>466</v>
      </c>
      <c r="F72" s="64">
        <f t="shared" si="12"/>
        <v>14</v>
      </c>
      <c r="G72" s="2"/>
      <c r="H72" s="33"/>
      <c r="I72" s="5"/>
      <c r="J72" s="35">
        <f t="shared" si="13"/>
        <v>1</v>
      </c>
      <c r="K72" s="26">
        <f t="shared" si="14"/>
        <v>14</v>
      </c>
      <c r="L72" s="26"/>
      <c r="M72" s="66"/>
      <c r="N72" s="66"/>
      <c r="O72" s="65" t="str">
        <f t="shared" si="15"/>
        <v> 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89" t="s">
        <v>42</v>
      </c>
      <c r="BD72" s="89" t="s">
        <v>109</v>
      </c>
      <c r="BE72" s="89" t="s">
        <v>110</v>
      </c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s="3" customFormat="1" ht="12.75">
      <c r="A73" s="90">
        <v>69</v>
      </c>
      <c r="B73" s="90" t="s">
        <v>724</v>
      </c>
      <c r="C73" s="90" t="s">
        <v>916</v>
      </c>
      <c r="D73" s="89" t="s">
        <v>740</v>
      </c>
      <c r="E73" s="90" t="s">
        <v>151</v>
      </c>
      <c r="F73" s="64">
        <f t="shared" si="12"/>
        <v>13</v>
      </c>
      <c r="G73" s="2"/>
      <c r="H73" s="33"/>
      <c r="I73" s="5"/>
      <c r="J73" s="35">
        <f t="shared" si="13"/>
        <v>1</v>
      </c>
      <c r="K73" s="26">
        <f t="shared" si="14"/>
        <v>13</v>
      </c>
      <c r="L73" s="26"/>
      <c r="M73" s="66"/>
      <c r="N73" s="66"/>
      <c r="O73" s="65" t="str">
        <f t="shared" si="15"/>
        <v> 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89" t="s">
        <v>42</v>
      </c>
      <c r="CB73" s="89" t="s">
        <v>100</v>
      </c>
      <c r="CC73" s="89" t="s">
        <v>103</v>
      </c>
    </row>
    <row r="74" spans="1:81" s="3" customFormat="1" ht="12.75">
      <c r="A74" s="90">
        <v>70</v>
      </c>
      <c r="B74" s="90" t="s">
        <v>724</v>
      </c>
      <c r="C74" s="90" t="s">
        <v>803</v>
      </c>
      <c r="D74" s="89" t="s">
        <v>737</v>
      </c>
      <c r="E74" s="90" t="s">
        <v>289</v>
      </c>
      <c r="F74" s="64">
        <f t="shared" si="12"/>
        <v>9</v>
      </c>
      <c r="G74" s="2"/>
      <c r="H74" s="33"/>
      <c r="I74" s="5"/>
      <c r="J74" s="35">
        <f t="shared" si="13"/>
        <v>1</v>
      </c>
      <c r="K74" s="26">
        <f t="shared" si="14"/>
        <v>9</v>
      </c>
      <c r="L74" s="26"/>
      <c r="M74" s="66"/>
      <c r="N74" s="66"/>
      <c r="O74" s="65" t="str">
        <f t="shared" si="15"/>
        <v> 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89" t="s">
        <v>42</v>
      </c>
      <c r="AC74" s="89" t="s">
        <v>77</v>
      </c>
      <c r="AD74" s="89" t="s">
        <v>87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s="3" customFormat="1" ht="12.75">
      <c r="A75" s="90">
        <v>71</v>
      </c>
      <c r="B75" s="90" t="s">
        <v>724</v>
      </c>
      <c r="C75" s="90" t="s">
        <v>804</v>
      </c>
      <c r="D75" s="89" t="s">
        <v>729</v>
      </c>
      <c r="E75" s="90" t="s">
        <v>115</v>
      </c>
      <c r="F75" s="64">
        <f t="shared" si="12"/>
        <v>7</v>
      </c>
      <c r="G75" s="2"/>
      <c r="H75" s="33"/>
      <c r="I75" s="5"/>
      <c r="J75" s="35">
        <f t="shared" si="13"/>
        <v>1</v>
      </c>
      <c r="K75" s="26">
        <f t="shared" si="14"/>
        <v>7</v>
      </c>
      <c r="L75" s="26"/>
      <c r="M75" s="66"/>
      <c r="N75" s="66"/>
      <c r="O75" s="65" t="str">
        <f t="shared" si="15"/>
        <v> 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89" t="s">
        <v>42</v>
      </c>
      <c r="AI75" s="89" t="s">
        <v>66</v>
      </c>
      <c r="AJ75" s="89" t="s">
        <v>74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s="3" customFormat="1" ht="12.75">
      <c r="A76" s="90">
        <v>72</v>
      </c>
      <c r="B76" s="90" t="s">
        <v>724</v>
      </c>
      <c r="C76" s="90" t="s">
        <v>805</v>
      </c>
      <c r="D76" s="89" t="s">
        <v>729</v>
      </c>
      <c r="E76" s="90" t="s">
        <v>153</v>
      </c>
      <c r="F76" s="64">
        <f t="shared" si="12"/>
        <v>6</v>
      </c>
      <c r="G76" s="2"/>
      <c r="H76" s="33"/>
      <c r="I76" s="5"/>
      <c r="J76" s="35">
        <f t="shared" si="13"/>
        <v>1</v>
      </c>
      <c r="K76" s="26">
        <f t="shared" si="14"/>
        <v>6</v>
      </c>
      <c r="L76" s="26"/>
      <c r="M76" s="66"/>
      <c r="N76" s="66"/>
      <c r="O76" s="65" t="str">
        <f t="shared" si="15"/>
        <v> 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89" t="s">
        <v>42</v>
      </c>
      <c r="AI76" s="89" t="s">
        <v>91</v>
      </c>
      <c r="AJ76" s="89" t="s">
        <v>67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s="3" customFormat="1" ht="12.75">
      <c r="A77" s="90">
        <v>73</v>
      </c>
      <c r="B77" s="90" t="s">
        <v>724</v>
      </c>
      <c r="C77" s="90" t="s">
        <v>806</v>
      </c>
      <c r="D77" s="89" t="s">
        <v>740</v>
      </c>
      <c r="E77" s="90" t="s">
        <v>219</v>
      </c>
      <c r="F77" s="64">
        <f t="shared" si="12"/>
        <v>2</v>
      </c>
      <c r="G77" s="2"/>
      <c r="H77" s="33"/>
      <c r="I77" s="5"/>
      <c r="J77" s="35">
        <f t="shared" si="13"/>
        <v>1</v>
      </c>
      <c r="K77" s="26">
        <f t="shared" si="14"/>
        <v>2</v>
      </c>
      <c r="L77" s="26"/>
      <c r="M77" s="66"/>
      <c r="N77" s="66"/>
      <c r="O77" s="65" t="str">
        <f t="shared" si="15"/>
        <v> 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89" t="s">
        <v>42</v>
      </c>
      <c r="AI77" s="89" t="s">
        <v>73</v>
      </c>
      <c r="AJ77" s="89" t="s">
        <v>53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2:15" s="3" customFormat="1" ht="12.75">
      <c r="B78" s="36"/>
      <c r="D78" s="22"/>
      <c r="J78" s="22"/>
      <c r="M78" s="62"/>
      <c r="N78" s="62"/>
      <c r="O78" s="23"/>
    </row>
    <row r="79" spans="2:15" s="3" customFormat="1" ht="12.75">
      <c r="B79" s="36"/>
      <c r="D79" s="22"/>
      <c r="J79" s="22"/>
      <c r="K79" s="105">
        <f>SUM(K3:K78)</f>
        <v>8095</v>
      </c>
      <c r="M79" s="62"/>
      <c r="N79" s="62"/>
      <c r="O79" s="23"/>
    </row>
    <row r="80" spans="2:15" s="3" customFormat="1" ht="12.75">
      <c r="B80" s="36"/>
      <c r="D80" s="22"/>
      <c r="J80" s="22"/>
      <c r="M80" s="62"/>
      <c r="N80" s="62"/>
      <c r="O80" s="23"/>
    </row>
    <row r="81" spans="2:15" s="3" customFormat="1" ht="12.75">
      <c r="B81" s="36"/>
      <c r="D81" s="22"/>
      <c r="J81" s="22"/>
      <c r="M81" s="62"/>
      <c r="N81" s="62"/>
      <c r="O81" s="23"/>
    </row>
    <row r="82" spans="2:15" s="3" customFormat="1" ht="12.75">
      <c r="B82" s="36"/>
      <c r="D82" s="22"/>
      <c r="J82" s="22"/>
      <c r="M82" s="62"/>
      <c r="N82" s="62"/>
      <c r="O82" s="23"/>
    </row>
    <row r="83" spans="2:15" s="3" customFormat="1" ht="12.75">
      <c r="B83" s="36"/>
      <c r="D83" s="22"/>
      <c r="J83" s="22"/>
      <c r="M83" s="62"/>
      <c r="N83" s="62"/>
      <c r="O83" s="23"/>
    </row>
    <row r="84" spans="2:15" s="3" customFormat="1" ht="12.75">
      <c r="B84" s="36"/>
      <c r="D84" s="22"/>
      <c r="J84" s="22"/>
      <c r="M84" s="62"/>
      <c r="N84" s="62"/>
      <c r="O84" s="23"/>
    </row>
    <row r="85" spans="2:15" s="3" customFormat="1" ht="12.75">
      <c r="B85" s="36"/>
      <c r="D85" s="22"/>
      <c r="J85" s="22"/>
      <c r="M85" s="62"/>
      <c r="N85" s="62"/>
      <c r="O85" s="23"/>
    </row>
    <row r="86" spans="2:15" s="3" customFormat="1" ht="12.75">
      <c r="B86" s="36"/>
      <c r="D86" s="22"/>
      <c r="J86" s="22"/>
      <c r="M86" s="62"/>
      <c r="N86" s="62"/>
      <c r="O86" s="23"/>
    </row>
    <row r="87" spans="2:15" s="3" customFormat="1" ht="12.75">
      <c r="B87" s="36"/>
      <c r="D87" s="22"/>
      <c r="J87" s="22"/>
      <c r="M87" s="62"/>
      <c r="N87" s="62"/>
      <c r="O87" s="23"/>
    </row>
    <row r="88" spans="2:15" s="3" customFormat="1" ht="12.75">
      <c r="B88" s="36"/>
      <c r="D88" s="22"/>
      <c r="J88" s="22"/>
      <c r="M88" s="62"/>
      <c r="N88" s="62"/>
      <c r="O88" s="23"/>
    </row>
    <row r="89" spans="2:15" s="3" customFormat="1" ht="12.75">
      <c r="B89" s="36"/>
      <c r="D89" s="22"/>
      <c r="J89" s="22"/>
      <c r="M89" s="62"/>
      <c r="N89" s="62"/>
      <c r="O89" s="23"/>
    </row>
    <row r="90" spans="2:15" s="3" customFormat="1" ht="12.75">
      <c r="B90" s="36"/>
      <c r="D90" s="22"/>
      <c r="J90" s="22"/>
      <c r="M90" s="62"/>
      <c r="N90" s="62"/>
      <c r="O90" s="23"/>
    </row>
    <row r="91" spans="2:15" s="3" customFormat="1" ht="12.75">
      <c r="B91" s="36"/>
      <c r="D91" s="22"/>
      <c r="J91" s="22"/>
      <c r="M91" s="62"/>
      <c r="N91" s="62"/>
      <c r="O91" s="23"/>
    </row>
    <row r="92" spans="2:15" s="3" customFormat="1" ht="12.75">
      <c r="B92" s="36"/>
      <c r="D92" s="22"/>
      <c r="J92" s="22"/>
      <c r="M92" s="62"/>
      <c r="N92" s="62"/>
      <c r="O92" s="23"/>
    </row>
    <row r="93" spans="2:15" s="3" customFormat="1" ht="12.75">
      <c r="B93" s="36"/>
      <c r="D93" s="22"/>
      <c r="J93" s="22"/>
      <c r="M93" s="62"/>
      <c r="N93" s="62"/>
      <c r="O93" s="23"/>
    </row>
    <row r="94" spans="2:15" s="3" customFormat="1" ht="12.75">
      <c r="B94" s="36"/>
      <c r="D94" s="22"/>
      <c r="J94" s="22"/>
      <c r="M94" s="62"/>
      <c r="N94" s="62"/>
      <c r="O94" s="23"/>
    </row>
    <row r="95" spans="2:15" s="3" customFormat="1" ht="12.75">
      <c r="B95" s="36"/>
      <c r="D95" s="22"/>
      <c r="J95" s="22"/>
      <c r="M95" s="62"/>
      <c r="N95" s="62"/>
      <c r="O95" s="23"/>
    </row>
    <row r="96" spans="2:15" s="3" customFormat="1" ht="12.75">
      <c r="B96" s="36"/>
      <c r="D96" s="22"/>
      <c r="J96" s="22"/>
      <c r="M96" s="62"/>
      <c r="N96" s="62"/>
      <c r="O96" s="23"/>
    </row>
    <row r="97" spans="2:15" s="3" customFormat="1" ht="12.75">
      <c r="B97" s="36"/>
      <c r="D97" s="22"/>
      <c r="J97" s="22"/>
      <c r="M97" s="62"/>
      <c r="N97" s="62"/>
      <c r="O97" s="23"/>
    </row>
    <row r="98" spans="2:15" s="3" customFormat="1" ht="12.75">
      <c r="B98" s="36"/>
      <c r="D98" s="22"/>
      <c r="J98" s="22"/>
      <c r="M98" s="62"/>
      <c r="N98" s="62"/>
      <c r="O98" s="23"/>
    </row>
    <row r="99" spans="2:15" s="3" customFormat="1" ht="12.75">
      <c r="B99" s="36"/>
      <c r="D99" s="22"/>
      <c r="J99" s="22"/>
      <c r="M99" s="62"/>
      <c r="N99" s="62"/>
      <c r="O99" s="23"/>
    </row>
    <row r="100" spans="2:15" s="3" customFormat="1" ht="12.75">
      <c r="B100" s="36"/>
      <c r="D100" s="22"/>
      <c r="J100" s="22"/>
      <c r="M100" s="62"/>
      <c r="N100" s="62"/>
      <c r="O100" s="23"/>
    </row>
    <row r="101" spans="2:15" s="3" customFormat="1" ht="12.75">
      <c r="B101" s="36"/>
      <c r="D101" s="22"/>
      <c r="J101" s="22"/>
      <c r="M101" s="62"/>
      <c r="N101" s="62"/>
      <c r="O101" s="23"/>
    </row>
    <row r="102" spans="2:15" s="3" customFormat="1" ht="12.75">
      <c r="B102" s="36"/>
      <c r="D102" s="22"/>
      <c r="J102" s="22"/>
      <c r="M102" s="62"/>
      <c r="N102" s="62"/>
      <c r="O102" s="23"/>
    </row>
    <row r="103" spans="2:15" s="3" customFormat="1" ht="12.75">
      <c r="B103" s="36"/>
      <c r="D103" s="22"/>
      <c r="J103" s="22"/>
      <c r="M103" s="62"/>
      <c r="N103" s="62"/>
      <c r="O103" s="23"/>
    </row>
    <row r="104" spans="2:15" s="3" customFormat="1" ht="12.75">
      <c r="B104" s="36"/>
      <c r="D104" s="22"/>
      <c r="J104" s="22"/>
      <c r="M104" s="62"/>
      <c r="N104" s="62"/>
      <c r="O104" s="23"/>
    </row>
    <row r="105" spans="2:15" s="3" customFormat="1" ht="12.75">
      <c r="B105" s="36"/>
      <c r="D105" s="22"/>
      <c r="J105" s="22"/>
      <c r="M105" s="62"/>
      <c r="N105" s="62"/>
      <c r="O105" s="23"/>
    </row>
    <row r="106" spans="2:15" s="3" customFormat="1" ht="12.75">
      <c r="B106" s="36"/>
      <c r="D106" s="22"/>
      <c r="J106" s="22"/>
      <c r="M106" s="62"/>
      <c r="N106" s="62"/>
      <c r="O106" s="23"/>
    </row>
    <row r="107" spans="2:15" s="3" customFormat="1" ht="12.75">
      <c r="B107" s="36"/>
      <c r="D107" s="22"/>
      <c r="J107" s="22"/>
      <c r="M107" s="62"/>
      <c r="N107" s="62"/>
      <c r="O107" s="23"/>
    </row>
    <row r="108" spans="2:15" s="3" customFormat="1" ht="12.75">
      <c r="B108" s="36"/>
      <c r="D108" s="22"/>
      <c r="J108" s="22"/>
      <c r="M108" s="62"/>
      <c r="N108" s="62"/>
      <c r="O108" s="23"/>
    </row>
    <row r="109" spans="2:15" s="3" customFormat="1" ht="12.75">
      <c r="B109" s="36"/>
      <c r="D109" s="22"/>
      <c r="J109" s="22"/>
      <c r="M109" s="62"/>
      <c r="N109" s="62"/>
      <c r="O109" s="23"/>
    </row>
    <row r="110" spans="2:15" s="3" customFormat="1" ht="12.75">
      <c r="B110" s="36"/>
      <c r="D110" s="22"/>
      <c r="J110" s="22"/>
      <c r="M110" s="62"/>
      <c r="N110" s="62"/>
      <c r="O110" s="23"/>
    </row>
    <row r="111" spans="2:15" s="3" customFormat="1" ht="12.75">
      <c r="B111" s="36"/>
      <c r="D111" s="22"/>
      <c r="J111" s="22"/>
      <c r="M111" s="62"/>
      <c r="N111" s="62"/>
      <c r="O111" s="23"/>
    </row>
    <row r="112" spans="2:15" s="3" customFormat="1" ht="12.75">
      <c r="B112" s="36"/>
      <c r="D112" s="22"/>
      <c r="J112" s="22"/>
      <c r="M112" s="62"/>
      <c r="N112" s="62"/>
      <c r="O112" s="23"/>
    </row>
    <row r="113" spans="2:15" s="3" customFormat="1" ht="12.75">
      <c r="B113" s="36"/>
      <c r="D113" s="22"/>
      <c r="J113" s="22"/>
      <c r="M113" s="62"/>
      <c r="N113" s="62"/>
      <c r="O113" s="23"/>
    </row>
    <row r="114" spans="2:15" s="3" customFormat="1" ht="12.75">
      <c r="B114" s="36"/>
      <c r="D114" s="22"/>
      <c r="J114" s="22"/>
      <c r="M114" s="62"/>
      <c r="N114" s="62"/>
      <c r="O114" s="23"/>
    </row>
    <row r="115" spans="2:15" s="3" customFormat="1" ht="12.75">
      <c r="B115" s="36"/>
      <c r="D115" s="22"/>
      <c r="J115" s="22"/>
      <c r="M115" s="62"/>
      <c r="N115" s="62"/>
      <c r="O115" s="23"/>
    </row>
    <row r="116" spans="2:15" s="3" customFormat="1" ht="12.75">
      <c r="B116" s="36"/>
      <c r="D116" s="22"/>
      <c r="J116" s="22"/>
      <c r="M116" s="62"/>
      <c r="N116" s="62"/>
      <c r="O116" s="23"/>
    </row>
    <row r="117" spans="2:15" s="3" customFormat="1" ht="12.75">
      <c r="B117" s="36"/>
      <c r="D117" s="22"/>
      <c r="J117" s="22"/>
      <c r="M117" s="62"/>
      <c r="N117" s="62"/>
      <c r="O117" s="23"/>
    </row>
    <row r="118" spans="2:15" s="3" customFormat="1" ht="12.75">
      <c r="B118" s="36"/>
      <c r="D118" s="22"/>
      <c r="J118" s="22"/>
      <c r="M118" s="62"/>
      <c r="N118" s="62"/>
      <c r="O118" s="23"/>
    </row>
    <row r="119" spans="2:15" s="3" customFormat="1" ht="12.75">
      <c r="B119" s="36"/>
      <c r="D119" s="22"/>
      <c r="J119" s="22"/>
      <c r="M119" s="62"/>
      <c r="N119" s="62"/>
      <c r="O119" s="23"/>
    </row>
    <row r="120" spans="2:15" s="3" customFormat="1" ht="12.75">
      <c r="B120" s="36"/>
      <c r="D120" s="22"/>
      <c r="J120" s="22"/>
      <c r="M120" s="62"/>
      <c r="N120" s="62"/>
      <c r="O120" s="23"/>
    </row>
    <row r="121" spans="2:15" s="3" customFormat="1" ht="12.75">
      <c r="B121" s="36"/>
      <c r="D121" s="22"/>
      <c r="J121" s="22"/>
      <c r="M121" s="62"/>
      <c r="N121" s="62"/>
      <c r="O121" s="23"/>
    </row>
    <row r="122" spans="2:15" s="3" customFormat="1" ht="12.75">
      <c r="B122" s="36"/>
      <c r="D122" s="22"/>
      <c r="J122" s="22"/>
      <c r="M122" s="62"/>
      <c r="N122" s="62"/>
      <c r="O122" s="23"/>
    </row>
    <row r="123" spans="2:15" s="3" customFormat="1" ht="12.75">
      <c r="B123" s="36"/>
      <c r="D123" s="22"/>
      <c r="J123" s="22"/>
      <c r="M123" s="62"/>
      <c r="N123" s="62"/>
      <c r="O123" s="23"/>
    </row>
    <row r="124" spans="2:15" s="3" customFormat="1" ht="12.75">
      <c r="B124" s="36"/>
      <c r="D124" s="22"/>
      <c r="J124" s="22"/>
      <c r="M124" s="62"/>
      <c r="N124" s="62"/>
      <c r="O124" s="23"/>
    </row>
    <row r="125" spans="2:15" s="3" customFormat="1" ht="12.75">
      <c r="B125" s="36"/>
      <c r="D125" s="22"/>
      <c r="J125" s="22"/>
      <c r="M125" s="62"/>
      <c r="N125" s="62"/>
      <c r="O125" s="23"/>
    </row>
    <row r="126" spans="2:15" s="3" customFormat="1" ht="12.75">
      <c r="B126" s="36"/>
      <c r="D126" s="22"/>
      <c r="J126" s="22"/>
      <c r="M126" s="62"/>
      <c r="N126" s="62"/>
      <c r="O126" s="23"/>
    </row>
    <row r="127" spans="2:15" s="3" customFormat="1" ht="12.75">
      <c r="B127" s="36"/>
      <c r="D127" s="22"/>
      <c r="J127" s="22"/>
      <c r="M127" s="62"/>
      <c r="N127" s="62"/>
      <c r="O127" s="23"/>
    </row>
    <row r="128" spans="2:15" s="3" customFormat="1" ht="12.75">
      <c r="B128" s="36"/>
      <c r="D128" s="22"/>
      <c r="J128" s="22"/>
      <c r="M128" s="62"/>
      <c r="N128" s="62"/>
      <c r="O128" s="23"/>
    </row>
    <row r="129" spans="2:15" s="3" customFormat="1" ht="12.75">
      <c r="B129" s="36"/>
      <c r="D129" s="22"/>
      <c r="J129" s="22"/>
      <c r="M129" s="62"/>
      <c r="N129" s="62"/>
      <c r="O129" s="23"/>
    </row>
    <row r="130" spans="2:15" s="3" customFormat="1" ht="12.75">
      <c r="B130" s="36"/>
      <c r="D130" s="22"/>
      <c r="J130" s="22"/>
      <c r="M130" s="62"/>
      <c r="N130" s="62"/>
      <c r="O130" s="23"/>
    </row>
    <row r="131" spans="2:15" s="3" customFormat="1" ht="12.75">
      <c r="B131" s="36"/>
      <c r="D131" s="22"/>
      <c r="J131" s="22"/>
      <c r="M131" s="62"/>
      <c r="N131" s="62"/>
      <c r="O131" s="23"/>
    </row>
    <row r="132" spans="2:15" s="3" customFormat="1" ht="12.75">
      <c r="B132" s="36"/>
      <c r="D132" s="22"/>
      <c r="J132" s="22"/>
      <c r="M132" s="62"/>
      <c r="N132" s="62"/>
      <c r="O132" s="23"/>
    </row>
    <row r="133" spans="2:15" s="3" customFormat="1" ht="12.75">
      <c r="B133" s="36"/>
      <c r="D133" s="22"/>
      <c r="J133" s="22"/>
      <c r="M133" s="62"/>
      <c r="N133" s="62"/>
      <c r="O133" s="23"/>
    </row>
    <row r="134" spans="2:15" s="3" customFormat="1" ht="12.75">
      <c r="B134" s="36"/>
      <c r="D134" s="22"/>
      <c r="J134" s="22"/>
      <c r="M134" s="62"/>
      <c r="N134" s="62"/>
      <c r="O134" s="23"/>
    </row>
    <row r="135" spans="2:15" s="3" customFormat="1" ht="12.75">
      <c r="B135" s="36"/>
      <c r="D135" s="22"/>
      <c r="J135" s="22"/>
      <c r="M135" s="62"/>
      <c r="N135" s="62"/>
      <c r="O135" s="23"/>
    </row>
    <row r="136" spans="2:15" s="3" customFormat="1" ht="12.75">
      <c r="B136" s="36"/>
      <c r="D136" s="22"/>
      <c r="J136" s="22"/>
      <c r="M136" s="62"/>
      <c r="N136" s="62"/>
      <c r="O136" s="23"/>
    </row>
    <row r="137" spans="2:15" s="3" customFormat="1" ht="12.75">
      <c r="B137" s="36"/>
      <c r="D137" s="22"/>
      <c r="J137" s="22"/>
      <c r="M137" s="62"/>
      <c r="N137" s="62"/>
      <c r="O137" s="23"/>
    </row>
    <row r="138" spans="2:15" s="3" customFormat="1" ht="12.75">
      <c r="B138" s="36"/>
      <c r="D138" s="22"/>
      <c r="J138" s="22"/>
      <c r="M138" s="62"/>
      <c r="N138" s="62"/>
      <c r="O138" s="23"/>
    </row>
    <row r="139" spans="2:15" s="3" customFormat="1" ht="12.75">
      <c r="B139" s="36"/>
      <c r="D139" s="22"/>
      <c r="J139" s="22"/>
      <c r="M139" s="62"/>
      <c r="N139" s="62"/>
      <c r="O139" s="23"/>
    </row>
    <row r="140" spans="2:15" s="3" customFormat="1" ht="12.75">
      <c r="B140" s="36"/>
      <c r="D140" s="22"/>
      <c r="J140" s="22"/>
      <c r="M140" s="62"/>
      <c r="N140" s="62"/>
      <c r="O140" s="23"/>
    </row>
    <row r="141" spans="2:15" s="3" customFormat="1" ht="12.75">
      <c r="B141" s="36"/>
      <c r="D141" s="22"/>
      <c r="J141" s="22"/>
      <c r="M141" s="62"/>
      <c r="N141" s="62"/>
      <c r="O141" s="23"/>
    </row>
    <row r="142" spans="2:15" s="3" customFormat="1" ht="12.75">
      <c r="B142" s="36"/>
      <c r="D142" s="22"/>
      <c r="J142" s="22"/>
      <c r="M142" s="62"/>
      <c r="N142" s="62"/>
      <c r="O142" s="23"/>
    </row>
    <row r="143" spans="2:15" s="3" customFormat="1" ht="12.75">
      <c r="B143" s="36"/>
      <c r="D143" s="22"/>
      <c r="J143" s="22"/>
      <c r="M143" s="62"/>
      <c r="N143" s="62"/>
      <c r="O143" s="23"/>
    </row>
    <row r="144" spans="2:15" s="3" customFormat="1" ht="12.75">
      <c r="B144" s="36"/>
      <c r="D144" s="22"/>
      <c r="J144" s="22"/>
      <c r="M144" s="62"/>
      <c r="N144" s="62"/>
      <c r="O144" s="23"/>
    </row>
    <row r="145" spans="2:15" s="3" customFormat="1" ht="12.75">
      <c r="B145" s="36"/>
      <c r="D145" s="22"/>
      <c r="J145" s="22"/>
      <c r="M145" s="62"/>
      <c r="N145" s="62"/>
      <c r="O145" s="23"/>
    </row>
    <row r="146" spans="2:15" s="3" customFormat="1" ht="12.75">
      <c r="B146" s="36"/>
      <c r="D146" s="22"/>
      <c r="J146" s="22"/>
      <c r="M146" s="62"/>
      <c r="N146" s="62"/>
      <c r="O146" s="23"/>
    </row>
    <row r="147" spans="2:15" s="3" customFormat="1" ht="12.75">
      <c r="B147" s="36"/>
      <c r="D147" s="22"/>
      <c r="J147" s="22"/>
      <c r="M147" s="62"/>
      <c r="N147" s="62"/>
      <c r="O147" s="23"/>
    </row>
    <row r="148" spans="2:15" s="3" customFormat="1" ht="12.75">
      <c r="B148" s="36"/>
      <c r="D148" s="22"/>
      <c r="J148" s="22"/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  <row r="465" spans="2:15" s="3" customFormat="1" ht="12.75">
      <c r="B465" s="36"/>
      <c r="D465" s="22"/>
      <c r="J465" s="22"/>
      <c r="M465" s="62"/>
      <c r="N465" s="62"/>
      <c r="O465" s="23"/>
    </row>
    <row r="466" spans="2:15" s="3" customFormat="1" ht="12.75">
      <c r="B466" s="36"/>
      <c r="D466" s="22"/>
      <c r="J466" s="22"/>
      <c r="M466" s="62"/>
      <c r="N466" s="62"/>
      <c r="O466" s="23"/>
    </row>
    <row r="467" spans="2:15" s="3" customFormat="1" ht="12.75">
      <c r="B467" s="36"/>
      <c r="D467" s="22"/>
      <c r="J467" s="22"/>
      <c r="M467" s="62"/>
      <c r="N467" s="62"/>
      <c r="O467" s="23"/>
    </row>
    <row r="468" spans="2:15" s="3" customFormat="1" ht="12.75">
      <c r="B468" s="36"/>
      <c r="D468" s="22"/>
      <c r="J468" s="22"/>
      <c r="M468" s="62"/>
      <c r="N468" s="62"/>
      <c r="O468" s="23"/>
    </row>
    <row r="469" spans="2:15" s="3" customFormat="1" ht="12.75">
      <c r="B469" s="36"/>
      <c r="D469" s="22"/>
      <c r="J469" s="22"/>
      <c r="M469" s="62"/>
      <c r="N469" s="62"/>
      <c r="O469" s="23"/>
    </row>
    <row r="470" spans="2:15" s="3" customFormat="1" ht="12.75">
      <c r="B470" s="36"/>
      <c r="D470" s="22"/>
      <c r="J470" s="22"/>
      <c r="M470" s="62"/>
      <c r="N470" s="62"/>
      <c r="O470" s="23"/>
    </row>
    <row r="471" spans="2:15" s="3" customFormat="1" ht="12.75">
      <c r="B471" s="36"/>
      <c r="D471" s="22"/>
      <c r="J471" s="22"/>
      <c r="M471" s="62"/>
      <c r="N471" s="62"/>
      <c r="O471" s="23"/>
    </row>
    <row r="472" spans="2:15" s="3" customFormat="1" ht="12.75">
      <c r="B472" s="36"/>
      <c r="D472" s="22"/>
      <c r="J472" s="22"/>
      <c r="M472" s="62"/>
      <c r="N472" s="62"/>
      <c r="O472" s="23"/>
    </row>
    <row r="473" spans="2:15" s="3" customFormat="1" ht="12.75">
      <c r="B473" s="36"/>
      <c r="D473" s="22"/>
      <c r="J473" s="22"/>
      <c r="M473" s="62"/>
      <c r="N473" s="62"/>
      <c r="O473" s="23"/>
    </row>
    <row r="474" spans="2:15" s="3" customFormat="1" ht="12.75">
      <c r="B474" s="36"/>
      <c r="D474" s="22"/>
      <c r="J474" s="22"/>
      <c r="M474" s="62"/>
      <c r="N474" s="62"/>
      <c r="O474" s="23"/>
    </row>
    <row r="475" spans="2:15" s="3" customFormat="1" ht="12.75">
      <c r="B475" s="36"/>
      <c r="D475" s="22"/>
      <c r="J475" s="22"/>
      <c r="M475" s="62"/>
      <c r="N475" s="62"/>
      <c r="O475" s="23"/>
    </row>
    <row r="476" spans="2:15" s="3" customFormat="1" ht="12.75">
      <c r="B476" s="36"/>
      <c r="D476" s="22"/>
      <c r="J476" s="22"/>
      <c r="M476" s="62"/>
      <c r="N476" s="62"/>
      <c r="O476" s="23"/>
    </row>
    <row r="477" spans="2:15" s="3" customFormat="1" ht="12.75">
      <c r="B477" s="36"/>
      <c r="D477" s="22"/>
      <c r="J477" s="22"/>
      <c r="M477" s="62"/>
      <c r="N477" s="62"/>
      <c r="O477" s="23"/>
    </row>
    <row r="478" spans="2:15" s="3" customFormat="1" ht="12.75">
      <c r="B478" s="36"/>
      <c r="D478" s="22"/>
      <c r="J478" s="22"/>
      <c r="M478" s="62"/>
      <c r="N478" s="62"/>
      <c r="O478" s="23"/>
    </row>
    <row r="479" spans="2:15" s="3" customFormat="1" ht="12.75">
      <c r="B479" s="36"/>
      <c r="D479" s="22"/>
      <c r="J479" s="22"/>
      <c r="M479" s="62"/>
      <c r="N479" s="62"/>
      <c r="O479" s="23"/>
    </row>
    <row r="480" spans="2:15" s="3" customFormat="1" ht="12.75">
      <c r="B480" s="36"/>
      <c r="D480" s="22"/>
      <c r="J480" s="22"/>
      <c r="M480" s="62"/>
      <c r="N480" s="62"/>
      <c r="O480" s="23"/>
    </row>
    <row r="481" spans="2:15" s="3" customFormat="1" ht="12.75">
      <c r="B481" s="36"/>
      <c r="D481" s="22"/>
      <c r="J481" s="22"/>
      <c r="M481" s="62"/>
      <c r="N481" s="62"/>
      <c r="O481" s="23"/>
    </row>
    <row r="482" spans="2:15" s="3" customFormat="1" ht="12.75">
      <c r="B482" s="36"/>
      <c r="D482" s="22"/>
      <c r="J482" s="22"/>
      <c r="M482" s="62"/>
      <c r="N482" s="62"/>
      <c r="O482" s="23"/>
    </row>
    <row r="483" spans="2:15" s="3" customFormat="1" ht="12.75">
      <c r="B483" s="36"/>
      <c r="D483" s="22"/>
      <c r="J483" s="22"/>
      <c r="M483" s="62"/>
      <c r="N483" s="62"/>
      <c r="O483" s="23"/>
    </row>
    <row r="484" spans="2:15" s="3" customFormat="1" ht="12.75">
      <c r="B484" s="36"/>
      <c r="D484" s="22"/>
      <c r="J484" s="22"/>
      <c r="M484" s="62"/>
      <c r="N484" s="62"/>
      <c r="O484" s="23"/>
    </row>
    <row r="485" spans="2:15" s="3" customFormat="1" ht="12.75">
      <c r="B485" s="36"/>
      <c r="D485" s="22"/>
      <c r="J485" s="22"/>
      <c r="M485" s="62"/>
      <c r="N485" s="62"/>
      <c r="O485" s="23"/>
    </row>
    <row r="486" spans="2:15" s="3" customFormat="1" ht="12.75">
      <c r="B486" s="36"/>
      <c r="D486" s="22"/>
      <c r="J486" s="22"/>
      <c r="M486" s="62"/>
      <c r="N486" s="62"/>
      <c r="O486" s="23"/>
    </row>
    <row r="487" spans="2:15" s="3" customFormat="1" ht="12.75">
      <c r="B487" s="36"/>
      <c r="D487" s="22"/>
      <c r="J487" s="22"/>
      <c r="M487" s="62"/>
      <c r="N487" s="62"/>
      <c r="O487" s="23"/>
    </row>
    <row r="488" spans="2:15" s="3" customFormat="1" ht="12.75">
      <c r="B488" s="36"/>
      <c r="D488" s="22"/>
      <c r="J488" s="22"/>
      <c r="M488" s="62"/>
      <c r="N488" s="62"/>
      <c r="O488" s="23"/>
    </row>
    <row r="489" spans="2:15" s="3" customFormat="1" ht="12.75">
      <c r="B489" s="36"/>
      <c r="D489" s="22"/>
      <c r="J489" s="22"/>
      <c r="M489" s="62"/>
      <c r="N489" s="62"/>
      <c r="O489" s="23"/>
    </row>
    <row r="490" spans="2:15" s="3" customFormat="1" ht="12.75">
      <c r="B490" s="36"/>
      <c r="D490" s="22"/>
      <c r="J490" s="22"/>
      <c r="M490" s="62"/>
      <c r="N490" s="62"/>
      <c r="O490" s="23"/>
    </row>
    <row r="491" spans="2:15" s="3" customFormat="1" ht="12.75">
      <c r="B491" s="36"/>
      <c r="D491" s="22"/>
      <c r="J491" s="22"/>
      <c r="M491" s="62"/>
      <c r="N491" s="62"/>
      <c r="O491" s="23"/>
    </row>
    <row r="492" spans="2:15" s="3" customFormat="1" ht="12.75">
      <c r="B492" s="36"/>
      <c r="D492" s="22"/>
      <c r="J492" s="22"/>
      <c r="M492" s="62"/>
      <c r="N492" s="62"/>
      <c r="O492" s="23"/>
    </row>
    <row r="493" spans="2:15" s="3" customFormat="1" ht="12.75">
      <c r="B493" s="36"/>
      <c r="D493" s="22"/>
      <c r="J493" s="22"/>
      <c r="M493" s="62"/>
      <c r="N493" s="62"/>
      <c r="O493" s="23"/>
    </row>
    <row r="494" spans="2:15" s="3" customFormat="1" ht="12.75">
      <c r="B494" s="36"/>
      <c r="D494" s="22"/>
      <c r="J494" s="22"/>
      <c r="M494" s="62"/>
      <c r="N494" s="62"/>
      <c r="O494" s="23"/>
    </row>
    <row r="495" spans="2:15" s="3" customFormat="1" ht="12.75">
      <c r="B495" s="36"/>
      <c r="D495" s="22"/>
      <c r="J495" s="22"/>
      <c r="M495" s="62"/>
      <c r="N495" s="62"/>
      <c r="O495" s="23"/>
    </row>
    <row r="496" spans="2:15" s="3" customFormat="1" ht="12.75">
      <c r="B496" s="36"/>
      <c r="D496" s="22"/>
      <c r="J496" s="22"/>
      <c r="M496" s="62"/>
      <c r="N496" s="62"/>
      <c r="O496" s="23"/>
    </row>
    <row r="497" spans="2:15" s="3" customFormat="1" ht="12.75">
      <c r="B497" s="36"/>
      <c r="D497" s="22"/>
      <c r="J497" s="22"/>
      <c r="M497" s="62"/>
      <c r="N497" s="62"/>
      <c r="O497" s="23"/>
    </row>
    <row r="498" spans="2:15" s="3" customFormat="1" ht="12.75">
      <c r="B498" s="36"/>
      <c r="D498" s="22"/>
      <c r="J498" s="22"/>
      <c r="M498" s="62"/>
      <c r="N498" s="62"/>
      <c r="O498" s="23"/>
    </row>
    <row r="499" spans="2:15" s="3" customFormat="1" ht="12.75">
      <c r="B499" s="36"/>
      <c r="D499" s="22"/>
      <c r="J499" s="22"/>
      <c r="M499" s="62"/>
      <c r="N499" s="62"/>
      <c r="O499" s="23"/>
    </row>
    <row r="500" spans="2:15" s="3" customFormat="1" ht="12.75">
      <c r="B500" s="36"/>
      <c r="D500" s="22"/>
      <c r="J500" s="22"/>
      <c r="M500" s="62"/>
      <c r="N500" s="62"/>
      <c r="O500" s="23"/>
    </row>
    <row r="501" spans="2:15" s="3" customFormat="1" ht="12.75">
      <c r="B501" s="36"/>
      <c r="D501" s="22"/>
      <c r="J501" s="22"/>
      <c r="M501" s="62"/>
      <c r="N501" s="62"/>
      <c r="O501" s="23"/>
    </row>
    <row r="502" spans="2:15" s="3" customFormat="1" ht="12.75">
      <c r="B502" s="36"/>
      <c r="D502" s="22"/>
      <c r="J502" s="22"/>
      <c r="M502" s="62"/>
      <c r="N502" s="62"/>
      <c r="O502" s="23"/>
    </row>
    <row r="503" spans="2:15" s="3" customFormat="1" ht="12.75">
      <c r="B503" s="36"/>
      <c r="D503" s="22"/>
      <c r="J503" s="22"/>
      <c r="M503" s="62"/>
      <c r="N503" s="62"/>
      <c r="O503" s="23"/>
    </row>
    <row r="504" spans="2:15" s="3" customFormat="1" ht="12.75">
      <c r="B504" s="36"/>
      <c r="D504" s="22"/>
      <c r="J504" s="22"/>
      <c r="M504" s="62"/>
      <c r="N504" s="62"/>
      <c r="O504" s="23"/>
    </row>
    <row r="505" spans="2:15" s="3" customFormat="1" ht="12.75">
      <c r="B505" s="36"/>
      <c r="D505" s="22"/>
      <c r="J505" s="22"/>
      <c r="M505" s="62"/>
      <c r="N505" s="62"/>
      <c r="O505" s="23"/>
    </row>
    <row r="506" spans="2:15" s="3" customFormat="1" ht="12.75">
      <c r="B506" s="36"/>
      <c r="D506" s="22"/>
      <c r="J506" s="22"/>
      <c r="M506" s="62"/>
      <c r="N506" s="62"/>
      <c r="O506" s="23"/>
    </row>
    <row r="507" spans="2:15" s="3" customFormat="1" ht="12.75">
      <c r="B507" s="36"/>
      <c r="D507" s="22"/>
      <c r="J507" s="22"/>
      <c r="M507" s="62"/>
      <c r="N507" s="62"/>
      <c r="O507" s="23"/>
    </row>
    <row r="508" spans="2:15" s="3" customFormat="1" ht="12.75">
      <c r="B508" s="36"/>
      <c r="D508" s="22"/>
      <c r="J508" s="22"/>
      <c r="M508" s="62"/>
      <c r="N508" s="62"/>
      <c r="O508" s="23"/>
    </row>
    <row r="509" spans="2:15" s="3" customFormat="1" ht="12.75">
      <c r="B509" s="36"/>
      <c r="D509" s="22"/>
      <c r="J509" s="22"/>
      <c r="M509" s="62"/>
      <c r="N509" s="62"/>
      <c r="O509" s="23"/>
    </row>
    <row r="510" spans="2:15" s="3" customFormat="1" ht="12.75">
      <c r="B510" s="36"/>
      <c r="D510" s="22"/>
      <c r="J510" s="22"/>
      <c r="M510" s="62"/>
      <c r="N510" s="62"/>
      <c r="O510" s="23"/>
    </row>
    <row r="511" spans="2:15" s="3" customFormat="1" ht="12.75">
      <c r="B511" s="36"/>
      <c r="D511" s="22"/>
      <c r="J511" s="22"/>
      <c r="M511" s="62"/>
      <c r="N511" s="62"/>
      <c r="O511" s="23"/>
    </row>
    <row r="512" spans="2:15" s="3" customFormat="1" ht="12.75">
      <c r="B512" s="36"/>
      <c r="D512" s="22"/>
      <c r="J512" s="22"/>
      <c r="M512" s="62"/>
      <c r="N512" s="62"/>
      <c r="O512" s="23"/>
    </row>
    <row r="513" spans="2:15" s="3" customFormat="1" ht="12.75">
      <c r="B513" s="36"/>
      <c r="D513" s="22"/>
      <c r="J513" s="22"/>
      <c r="M513" s="62"/>
      <c r="N513" s="62"/>
      <c r="O513" s="23"/>
    </row>
    <row r="514" spans="2:15" s="3" customFormat="1" ht="12.75">
      <c r="B514" s="36"/>
      <c r="D514" s="22"/>
      <c r="J514" s="22"/>
      <c r="M514" s="62"/>
      <c r="N514" s="62"/>
      <c r="O514" s="23"/>
    </row>
    <row r="515" spans="2:15" s="3" customFormat="1" ht="12.75">
      <c r="B515" s="36"/>
      <c r="D515" s="22"/>
      <c r="J515" s="22"/>
      <c r="M515" s="62"/>
      <c r="N515" s="62"/>
      <c r="O515" s="23"/>
    </row>
    <row r="516" spans="2:15" s="3" customFormat="1" ht="12.75">
      <c r="B516" s="36"/>
      <c r="D516" s="22"/>
      <c r="J516" s="22"/>
      <c r="M516" s="62"/>
      <c r="N516" s="62"/>
      <c r="O516" s="23"/>
    </row>
    <row r="517" spans="2:15" s="3" customFormat="1" ht="12.75">
      <c r="B517" s="36"/>
      <c r="D517" s="22"/>
      <c r="J517" s="22"/>
      <c r="M517" s="62"/>
      <c r="N517" s="62"/>
      <c r="O517" s="23"/>
    </row>
    <row r="518" spans="2:15" s="3" customFormat="1" ht="12.75">
      <c r="B518" s="36"/>
      <c r="D518" s="22"/>
      <c r="J518" s="22"/>
      <c r="M518" s="62"/>
      <c r="N518" s="62"/>
      <c r="O518" s="23"/>
    </row>
    <row r="519" spans="2:15" s="3" customFormat="1" ht="12.75">
      <c r="B519" s="36"/>
      <c r="D519" s="22"/>
      <c r="J519" s="22"/>
      <c r="M519" s="62"/>
      <c r="N519" s="62"/>
      <c r="O519" s="23"/>
    </row>
    <row r="520" spans="2:15" s="3" customFormat="1" ht="12.75">
      <c r="B520" s="36"/>
      <c r="D520" s="22"/>
      <c r="J520" s="22"/>
      <c r="M520" s="62"/>
      <c r="N520" s="62"/>
      <c r="O520" s="23"/>
    </row>
    <row r="521" spans="2:15" s="3" customFormat="1" ht="12.75">
      <c r="B521" s="36"/>
      <c r="D521" s="22"/>
      <c r="J521" s="22"/>
      <c r="M521" s="62"/>
      <c r="N521" s="62"/>
      <c r="O521" s="23"/>
    </row>
    <row r="522" spans="2:15" s="3" customFormat="1" ht="12.75">
      <c r="B522" s="36"/>
      <c r="D522" s="22"/>
      <c r="J522" s="22"/>
      <c r="M522" s="62"/>
      <c r="N522" s="62"/>
      <c r="O522" s="23"/>
    </row>
    <row r="523" spans="2:15" s="3" customFormat="1" ht="12.75">
      <c r="B523" s="36"/>
      <c r="D523" s="22"/>
      <c r="J523" s="22"/>
      <c r="M523" s="62"/>
      <c r="N523" s="62"/>
      <c r="O523" s="23"/>
    </row>
    <row r="524" spans="2:15" s="3" customFormat="1" ht="12.75">
      <c r="B524" s="36"/>
      <c r="D524" s="22"/>
      <c r="J524" s="22"/>
      <c r="M524" s="62"/>
      <c r="N524" s="62"/>
      <c r="O524" s="23"/>
    </row>
    <row r="525" spans="2:15" s="3" customFormat="1" ht="12.75">
      <c r="B525" s="36"/>
      <c r="D525" s="22"/>
      <c r="J525" s="22"/>
      <c r="M525" s="62"/>
      <c r="N525" s="62"/>
      <c r="O525" s="23"/>
    </row>
    <row r="526" spans="2:15" s="3" customFormat="1" ht="12.75">
      <c r="B526" s="36"/>
      <c r="D526" s="22"/>
      <c r="J526" s="22"/>
      <c r="M526" s="62"/>
      <c r="N526" s="62"/>
      <c r="O526" s="23"/>
    </row>
    <row r="527" spans="2:15" s="3" customFormat="1" ht="12.75">
      <c r="B527" s="36"/>
      <c r="D527" s="22"/>
      <c r="J527" s="22"/>
      <c r="M527" s="62"/>
      <c r="N527" s="62"/>
      <c r="O527" s="23"/>
    </row>
    <row r="528" spans="2:15" s="3" customFormat="1" ht="12.75">
      <c r="B528" s="36"/>
      <c r="D528" s="22"/>
      <c r="J528" s="22"/>
      <c r="M528" s="62"/>
      <c r="N528" s="62"/>
      <c r="O528" s="23"/>
    </row>
    <row r="529" spans="2:15" s="3" customFormat="1" ht="12.75">
      <c r="B529" s="36"/>
      <c r="D529" s="22"/>
      <c r="J529" s="22"/>
      <c r="M529" s="62"/>
      <c r="N529" s="62"/>
      <c r="O529" s="23"/>
    </row>
    <row r="530" spans="2:15" s="3" customFormat="1" ht="12.75">
      <c r="B530" s="36"/>
      <c r="D530" s="22"/>
      <c r="J530" s="22"/>
      <c r="M530" s="62"/>
      <c r="N530" s="62"/>
      <c r="O530" s="23"/>
    </row>
    <row r="531" spans="2:15" s="3" customFormat="1" ht="12.75">
      <c r="B531" s="36"/>
      <c r="D531" s="22"/>
      <c r="J531" s="22"/>
      <c r="M531" s="62"/>
      <c r="N531" s="62"/>
      <c r="O531" s="23"/>
    </row>
    <row r="532" spans="2:15" s="3" customFormat="1" ht="12.75">
      <c r="B532" s="36"/>
      <c r="D532" s="22"/>
      <c r="J532" s="22"/>
      <c r="M532" s="62"/>
      <c r="N532" s="62"/>
      <c r="O532" s="23"/>
    </row>
    <row r="533" spans="2:15" s="3" customFormat="1" ht="12.75">
      <c r="B533" s="36"/>
      <c r="D533" s="22"/>
      <c r="J533" s="22"/>
      <c r="M533" s="62"/>
      <c r="N533" s="62"/>
      <c r="O533" s="23"/>
    </row>
    <row r="534" spans="2:15" s="3" customFormat="1" ht="12.75">
      <c r="B534" s="36"/>
      <c r="D534" s="22"/>
      <c r="J534" s="22"/>
      <c r="M534" s="62"/>
      <c r="N534" s="62"/>
      <c r="O534" s="23"/>
    </row>
    <row r="535" spans="2:15" s="3" customFormat="1" ht="12.75">
      <c r="B535" s="36"/>
      <c r="D535" s="22"/>
      <c r="J535" s="22"/>
      <c r="M535" s="62"/>
      <c r="N535" s="62"/>
      <c r="O535" s="23"/>
    </row>
    <row r="536" spans="2:15" s="3" customFormat="1" ht="12.75">
      <c r="B536" s="36"/>
      <c r="D536" s="22"/>
      <c r="J536" s="22"/>
      <c r="M536" s="62"/>
      <c r="N536" s="62"/>
      <c r="O536" s="23"/>
    </row>
    <row r="537" spans="2:15" s="3" customFormat="1" ht="12.75">
      <c r="B537" s="36"/>
      <c r="D537" s="22"/>
      <c r="J537" s="22"/>
      <c r="M537" s="62"/>
      <c r="N537" s="62"/>
      <c r="O537" s="23"/>
    </row>
    <row r="538" spans="2:15" s="3" customFormat="1" ht="12.75">
      <c r="B538" s="36"/>
      <c r="D538" s="22"/>
      <c r="J538" s="22"/>
      <c r="M538" s="62"/>
      <c r="N538" s="62"/>
      <c r="O538" s="23"/>
    </row>
    <row r="539" spans="2:15" s="3" customFormat="1" ht="12.75">
      <c r="B539" s="36"/>
      <c r="D539" s="22"/>
      <c r="J539" s="22"/>
      <c r="M539" s="62"/>
      <c r="N539" s="62"/>
      <c r="O539" s="23"/>
    </row>
    <row r="540" spans="2:15" s="3" customFormat="1" ht="12.75">
      <c r="B540" s="36"/>
      <c r="D540" s="22"/>
      <c r="J540" s="22"/>
      <c r="M540" s="62"/>
      <c r="N540" s="62"/>
      <c r="O540" s="23"/>
    </row>
    <row r="541" spans="2:15" s="3" customFormat="1" ht="12.75">
      <c r="B541" s="36"/>
      <c r="D541" s="22"/>
      <c r="J541" s="22"/>
      <c r="M541" s="62"/>
      <c r="N541" s="62"/>
      <c r="O541" s="23"/>
    </row>
    <row r="542" spans="2:15" s="3" customFormat="1" ht="12.75">
      <c r="B542" s="36"/>
      <c r="D542" s="22"/>
      <c r="J542" s="22"/>
      <c r="M542" s="62"/>
      <c r="N542" s="62"/>
      <c r="O542" s="23"/>
    </row>
    <row r="543" spans="2:15" s="3" customFormat="1" ht="12.75">
      <c r="B543" s="36"/>
      <c r="D543" s="22"/>
      <c r="J543" s="22"/>
      <c r="M543" s="62"/>
      <c r="N543" s="62"/>
      <c r="O543" s="23"/>
    </row>
    <row r="544" spans="2:15" s="3" customFormat="1" ht="12.75">
      <c r="B544" s="36"/>
      <c r="D544" s="22"/>
      <c r="J544" s="22"/>
      <c r="M544" s="62"/>
      <c r="N544" s="62"/>
      <c r="O544" s="23"/>
    </row>
    <row r="545" spans="2:15" s="3" customFormat="1" ht="12.75">
      <c r="B545" s="36"/>
      <c r="D545" s="22"/>
      <c r="J545" s="22"/>
      <c r="M545" s="62"/>
      <c r="N545" s="62"/>
      <c r="O545" s="23"/>
    </row>
    <row r="546" spans="2:15" s="3" customFormat="1" ht="12.75">
      <c r="B546" s="36"/>
      <c r="D546" s="22"/>
      <c r="J546" s="22"/>
      <c r="M546" s="62"/>
      <c r="N546" s="62"/>
      <c r="O546" s="23"/>
    </row>
    <row r="547" spans="2:15" s="3" customFormat="1" ht="12.75">
      <c r="B547" s="36"/>
      <c r="D547" s="22"/>
      <c r="J547" s="22"/>
      <c r="M547" s="62"/>
      <c r="N547" s="62"/>
      <c r="O547" s="23"/>
    </row>
    <row r="548" spans="2:15" s="3" customFormat="1" ht="12.75">
      <c r="B548" s="36"/>
      <c r="D548" s="22"/>
      <c r="J548" s="22"/>
      <c r="M548" s="62"/>
      <c r="N548" s="62"/>
      <c r="O548" s="23"/>
    </row>
    <row r="549" spans="2:15" s="3" customFormat="1" ht="12.75">
      <c r="B549" s="36"/>
      <c r="D549" s="22"/>
      <c r="J549" s="22"/>
      <c r="M549" s="62"/>
      <c r="N549" s="62"/>
      <c r="O549" s="23"/>
    </row>
    <row r="550" spans="2:15" s="3" customFormat="1" ht="12.75">
      <c r="B550" s="36"/>
      <c r="D550" s="22"/>
      <c r="J550" s="22"/>
      <c r="M550" s="62"/>
      <c r="N550" s="62"/>
      <c r="O550" s="23"/>
    </row>
    <row r="551" spans="2:15" s="3" customFormat="1" ht="12.75">
      <c r="B551" s="36"/>
      <c r="D551" s="22"/>
      <c r="J551" s="22"/>
      <c r="M551" s="62"/>
      <c r="N551" s="62"/>
      <c r="O551" s="23"/>
    </row>
    <row r="552" spans="2:15" s="3" customFormat="1" ht="12.75">
      <c r="B552" s="36"/>
      <c r="D552" s="22"/>
      <c r="J552" s="22"/>
      <c r="M552" s="62"/>
      <c r="N552" s="62"/>
      <c r="O552" s="23"/>
    </row>
    <row r="553" spans="2:15" s="3" customFormat="1" ht="12.75">
      <c r="B553" s="36"/>
      <c r="D553" s="22"/>
      <c r="J553" s="22"/>
      <c r="M553" s="62"/>
      <c r="N553" s="62"/>
      <c r="O553" s="23"/>
    </row>
    <row r="554" spans="2:15" s="3" customFormat="1" ht="12.75">
      <c r="B554" s="36"/>
      <c r="D554" s="22"/>
      <c r="J554" s="22"/>
      <c r="M554" s="62"/>
      <c r="N554" s="62"/>
      <c r="O554" s="23"/>
    </row>
    <row r="555" spans="2:15" s="3" customFormat="1" ht="12.75">
      <c r="B555" s="36"/>
      <c r="D555" s="22"/>
      <c r="J555" s="22"/>
      <c r="M555" s="62"/>
      <c r="N555" s="62"/>
      <c r="O555" s="23"/>
    </row>
    <row r="556" spans="2:15" s="3" customFormat="1" ht="12.75">
      <c r="B556" s="36"/>
      <c r="D556" s="22"/>
      <c r="J556" s="22"/>
      <c r="M556" s="62"/>
      <c r="N556" s="62"/>
      <c r="O556" s="23"/>
    </row>
    <row r="557" spans="2:15" s="3" customFormat="1" ht="12.75">
      <c r="B557" s="36"/>
      <c r="D557" s="22"/>
      <c r="J557" s="22"/>
      <c r="M557" s="62"/>
      <c r="N557" s="62"/>
      <c r="O557" s="23"/>
    </row>
    <row r="558" spans="2:15" s="3" customFormat="1" ht="12.75">
      <c r="B558" s="36"/>
      <c r="D558" s="22"/>
      <c r="J558" s="22"/>
      <c r="M558" s="62"/>
      <c r="N558" s="62"/>
      <c r="O558" s="23"/>
    </row>
    <row r="559" spans="2:15" s="3" customFormat="1" ht="12.75">
      <c r="B559" s="36"/>
      <c r="D559" s="22"/>
      <c r="J559" s="22"/>
      <c r="M559" s="62"/>
      <c r="N559" s="62"/>
      <c r="O559" s="23"/>
    </row>
    <row r="560" spans="2:15" s="3" customFormat="1" ht="12.75">
      <c r="B560" s="36"/>
      <c r="D560" s="22"/>
      <c r="J560" s="22"/>
      <c r="M560" s="62"/>
      <c r="N560" s="62"/>
      <c r="O560" s="23"/>
    </row>
    <row r="561" spans="2:15" s="3" customFormat="1" ht="12.75">
      <c r="B561" s="36"/>
      <c r="D561" s="22"/>
      <c r="J561" s="22"/>
      <c r="M561" s="62"/>
      <c r="N561" s="62"/>
      <c r="O561" s="23"/>
    </row>
    <row r="562" spans="2:15" s="3" customFormat="1" ht="12.75">
      <c r="B562" s="36"/>
      <c r="D562" s="22"/>
      <c r="J562" s="22"/>
      <c r="M562" s="62"/>
      <c r="N562" s="62"/>
      <c r="O562" s="23"/>
    </row>
    <row r="563" spans="2:15" s="3" customFormat="1" ht="12.75">
      <c r="B563" s="36"/>
      <c r="D563" s="22"/>
      <c r="J563" s="22"/>
      <c r="M563" s="62"/>
      <c r="N563" s="62"/>
      <c r="O563" s="23"/>
    </row>
    <row r="564" spans="2:15" s="3" customFormat="1" ht="12.75">
      <c r="B564" s="36"/>
      <c r="D564" s="22"/>
      <c r="J564" s="22"/>
      <c r="M564" s="62"/>
      <c r="N564" s="62"/>
      <c r="O564" s="23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 horizontalCentered="1"/>
  <pageMargins left="0.15748031496062992" right="0.4724409448818898" top="0.4724409448818898" bottom="0.4724409448818898" header="0.1968503937007874" footer="0.31496062992125984"/>
  <pageSetup firstPageNumber="1" useFirstPageNumber="1" fitToHeight="1" fitToWidth="1" orientation="portrait" paperSize="9" scale="7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79"/>
  <sheetViews>
    <sheetView zoomScalePageLayoutView="0" workbookViewId="0" topLeftCell="A1">
      <pane xSplit="15" ySplit="1" topLeftCell="P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A11" sqref="A11:CC11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10.851562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8515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bestFit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140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140625" style="0" hidden="1" customWidth="1"/>
    <col min="30" max="30" width="3.140625" style="0" bestFit="1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2.140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00390625" style="0" hidden="1" customWidth="1"/>
    <col min="59" max="59" width="4.00390625" style="0" hidden="1" customWidth="1"/>
    <col min="60" max="60" width="3.0039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14062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3.140625" style="0" bestFit="1" customWidth="1"/>
    <col min="76" max="76" width="2.140625" style="0" hidden="1" customWidth="1"/>
    <col min="77" max="77" width="4.140625" style="0" hidden="1" customWidth="1"/>
    <col min="78" max="78" width="3.140625" style="0" bestFit="1" customWidth="1"/>
    <col min="79" max="79" width="2.140625" style="0" hidden="1" customWidth="1"/>
    <col min="80" max="80" width="4.140625" style="0" hidden="1" customWidth="1"/>
    <col min="81" max="81" width="3.140625" style="0" bestFit="1" customWidth="1"/>
  </cols>
  <sheetData>
    <row r="1" spans="1:81" s="9" customFormat="1" ht="105" customHeight="1">
      <c r="A1" s="138" t="s">
        <v>562</v>
      </c>
      <c r="B1" s="138"/>
      <c r="C1" s="138"/>
      <c r="D1" s="138"/>
      <c r="E1" s="139"/>
      <c r="F1" s="18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19" t="s">
        <v>56</v>
      </c>
      <c r="M1" s="19" t="s">
        <v>57</v>
      </c>
      <c r="N1" s="19" t="s">
        <v>58</v>
      </c>
      <c r="O1" s="21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7" t="s">
        <v>11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34" t="s">
        <v>27</v>
      </c>
      <c r="B2" s="39" t="s">
        <v>28</v>
      </c>
      <c r="C2" s="40" t="s">
        <v>29</v>
      </c>
      <c r="D2" s="58" t="s">
        <v>30</v>
      </c>
      <c r="E2" s="41" t="s">
        <v>31</v>
      </c>
      <c r="F2" s="42" t="s">
        <v>1</v>
      </c>
      <c r="G2" s="43" t="s">
        <v>32</v>
      </c>
      <c r="H2" s="41" t="s">
        <v>59</v>
      </c>
      <c r="I2" s="44" t="s">
        <v>59</v>
      </c>
      <c r="J2" s="42" t="s">
        <v>33</v>
      </c>
      <c r="K2" s="42" t="s">
        <v>34</v>
      </c>
      <c r="L2" s="42"/>
      <c r="M2" s="61"/>
      <c r="N2" s="61"/>
      <c r="O2" s="38"/>
      <c r="P2" s="77" t="s">
        <v>35</v>
      </c>
      <c r="Q2" s="77" t="s">
        <v>36</v>
      </c>
      <c r="R2" s="77" t="s">
        <v>37</v>
      </c>
      <c r="S2" s="77" t="s">
        <v>35</v>
      </c>
      <c r="T2" s="77" t="s">
        <v>36</v>
      </c>
      <c r="U2" s="77" t="s">
        <v>37</v>
      </c>
      <c r="V2" s="77" t="s">
        <v>35</v>
      </c>
      <c r="W2" s="77" t="s">
        <v>36</v>
      </c>
      <c r="X2" s="77" t="s">
        <v>37</v>
      </c>
      <c r="Y2" s="77" t="s">
        <v>35</v>
      </c>
      <c r="Z2" s="77" t="s">
        <v>36</v>
      </c>
      <c r="AA2" s="7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15" s="17" customFormat="1" ht="12.75">
      <c r="A3" s="50"/>
      <c r="B3" s="51"/>
      <c r="C3" s="52"/>
      <c r="D3" s="68"/>
      <c r="E3" s="53"/>
      <c r="F3" s="91">
        <f aca="true" t="shared" si="0" ref="F3:F41">K3+L3+M3+N3</f>
        <v>0</v>
      </c>
      <c r="G3" s="54"/>
      <c r="H3" s="55"/>
      <c r="I3" s="56"/>
      <c r="J3" s="92">
        <f aca="true" t="shared" si="1" ref="J3:J41">P3+S3+V3+Y3+AB3+AE3+AH3+AK3+AN3+AQ3+AT3+AW3+AZ3+BC3+BF3+BI3+BL3+BO3+BR3+BU3+BX3+CA3</f>
        <v>0</v>
      </c>
      <c r="K3" s="69">
        <f aca="true" t="shared" si="2" ref="K3:K41">R3+U3+X3+AA3+AD3+AG3+AJ3+AM3+AP3+AS3+AV3+AY3+BB3+BE3+BH3+BK3+BN3+BQ3+BT3+BW3+BZ3+CC3</f>
        <v>0</v>
      </c>
      <c r="L3" s="69"/>
      <c r="M3" s="93"/>
      <c r="N3" s="93"/>
      <c r="O3" s="38" t="str">
        <f aca="true" t="shared" si="3" ref="O3:O41">IF(COUNTIF(assolute,C3)&gt;1,"x"," ")</f>
        <v> </v>
      </c>
    </row>
    <row r="4" spans="1:81" s="3" customFormat="1" ht="12.75">
      <c r="A4" s="90">
        <v>1</v>
      </c>
      <c r="B4" s="90" t="s">
        <v>807</v>
      </c>
      <c r="C4" s="90" t="s">
        <v>808</v>
      </c>
      <c r="D4" s="89" t="s">
        <v>809</v>
      </c>
      <c r="E4" s="90" t="s">
        <v>115</v>
      </c>
      <c r="F4" s="64">
        <f aca="true" t="shared" si="4" ref="F4:F10">H4+L4+M4+N4</f>
        <v>494</v>
      </c>
      <c r="G4" s="2"/>
      <c r="H4" s="33">
        <f>K4-BK4-BN4-BQ4-BT4-BZ4-CC4</f>
        <v>472</v>
      </c>
      <c r="I4" s="5">
        <v>16</v>
      </c>
      <c r="J4" s="35">
        <f aca="true" t="shared" si="5" ref="J4:J10">P4+S4+V4+Y4+AB4+AE4+AH4+AK4+AN4+AQ4+AT4+AW4+AZ4+BC4+BF4+BI4+BL4+BO4+BR4+BU4+BX4+CA4</f>
        <v>22</v>
      </c>
      <c r="K4" s="26">
        <f aca="true" t="shared" si="6" ref="K4:K10">R4+U4+X4+AA4+AD4+AG4+AJ4+AM4+AP4+AS4+AV4+AY4+BB4+BE4+BH4+BK4+BN4+BQ4+BT4+BW4+BZ4+CC4</f>
        <v>606</v>
      </c>
      <c r="L4" s="123">
        <v>22</v>
      </c>
      <c r="M4" s="66"/>
      <c r="N4" s="66"/>
      <c r="O4" s="65" t="str">
        <f aca="true" t="shared" si="7" ref="O4:O10">IF(COUNTIF(assolute,C4)&gt;1,"x"," ")</f>
        <v> </v>
      </c>
      <c r="P4" s="89" t="s">
        <v>42</v>
      </c>
      <c r="Q4" s="89" t="s">
        <v>42</v>
      </c>
      <c r="R4" s="89" t="s">
        <v>91</v>
      </c>
      <c r="S4" s="89" t="s">
        <v>42</v>
      </c>
      <c r="T4" s="89" t="s">
        <v>53</v>
      </c>
      <c r="U4" s="89" t="s">
        <v>66</v>
      </c>
      <c r="V4" s="89" t="s">
        <v>42</v>
      </c>
      <c r="W4" s="89" t="s">
        <v>42</v>
      </c>
      <c r="X4" s="89" t="s">
        <v>91</v>
      </c>
      <c r="Y4" s="89" t="s">
        <v>42</v>
      </c>
      <c r="Z4" s="89" t="s">
        <v>42</v>
      </c>
      <c r="AA4" s="89" t="s">
        <v>91</v>
      </c>
      <c r="AB4" s="89" t="s">
        <v>42</v>
      </c>
      <c r="AC4" s="89" t="s">
        <v>42</v>
      </c>
      <c r="AD4" s="89" t="s">
        <v>91</v>
      </c>
      <c r="AE4" s="89" t="s">
        <v>42</v>
      </c>
      <c r="AF4" s="89" t="s">
        <v>42</v>
      </c>
      <c r="AG4" s="122" t="s">
        <v>91</v>
      </c>
      <c r="AH4" s="89" t="s">
        <v>42</v>
      </c>
      <c r="AI4" s="89" t="s">
        <v>53</v>
      </c>
      <c r="AJ4" s="89" t="s">
        <v>66</v>
      </c>
      <c r="AK4" s="89" t="s">
        <v>42</v>
      </c>
      <c r="AL4" s="89" t="s">
        <v>53</v>
      </c>
      <c r="AM4" s="89" t="s">
        <v>66</v>
      </c>
      <c r="AN4" s="89" t="s">
        <v>42</v>
      </c>
      <c r="AO4" s="89" t="s">
        <v>42</v>
      </c>
      <c r="AP4" s="89" t="s">
        <v>91</v>
      </c>
      <c r="AQ4" s="89" t="s">
        <v>42</v>
      </c>
      <c r="AR4" s="89" t="s">
        <v>42</v>
      </c>
      <c r="AS4" s="89" t="s">
        <v>91</v>
      </c>
      <c r="AT4" s="89" t="s">
        <v>42</v>
      </c>
      <c r="AU4" s="89" t="s">
        <v>42</v>
      </c>
      <c r="AV4" s="89" t="s">
        <v>91</v>
      </c>
      <c r="AW4" s="89" t="s">
        <v>42</v>
      </c>
      <c r="AX4" s="89" t="s">
        <v>42</v>
      </c>
      <c r="AY4" s="89" t="s">
        <v>91</v>
      </c>
      <c r="AZ4" s="89" t="s">
        <v>42</v>
      </c>
      <c r="BA4" s="89" t="s">
        <v>42</v>
      </c>
      <c r="BB4" s="89" t="s">
        <v>91</v>
      </c>
      <c r="BC4" s="89" t="s">
        <v>42</v>
      </c>
      <c r="BD4" s="89" t="s">
        <v>42</v>
      </c>
      <c r="BE4" s="89" t="s">
        <v>91</v>
      </c>
      <c r="BF4" s="89" t="s">
        <v>42</v>
      </c>
      <c r="BG4" s="89" t="s">
        <v>53</v>
      </c>
      <c r="BH4" s="89" t="s">
        <v>66</v>
      </c>
      <c r="BI4" s="89" t="s">
        <v>42</v>
      </c>
      <c r="BJ4" s="89" t="s">
        <v>87</v>
      </c>
      <c r="BK4" s="120" t="s">
        <v>77</v>
      </c>
      <c r="BL4" s="89" t="s">
        <v>42</v>
      </c>
      <c r="BM4" s="89" t="s">
        <v>101</v>
      </c>
      <c r="BN4" s="120" t="s">
        <v>102</v>
      </c>
      <c r="BO4" s="89" t="s">
        <v>42</v>
      </c>
      <c r="BP4" s="89" t="s">
        <v>74</v>
      </c>
      <c r="BQ4" s="120" t="s">
        <v>75</v>
      </c>
      <c r="BR4" s="89" t="s">
        <v>42</v>
      </c>
      <c r="BS4" s="89" t="s">
        <v>67</v>
      </c>
      <c r="BT4" s="120" t="s">
        <v>68</v>
      </c>
      <c r="BU4" s="89" t="s">
        <v>42</v>
      </c>
      <c r="BV4" s="89" t="s">
        <v>64</v>
      </c>
      <c r="BW4" s="89" t="s">
        <v>65</v>
      </c>
      <c r="BX4" s="89" t="s">
        <v>42</v>
      </c>
      <c r="BY4" s="89" t="s">
        <v>74</v>
      </c>
      <c r="BZ4" s="120" t="s">
        <v>75</v>
      </c>
      <c r="CA4" s="89" t="s">
        <v>42</v>
      </c>
      <c r="CB4" s="89" t="s">
        <v>86</v>
      </c>
      <c r="CC4" s="120" t="s">
        <v>104</v>
      </c>
    </row>
    <row r="5" spans="1:81" s="3" customFormat="1" ht="12.75">
      <c r="A5" s="90">
        <v>2</v>
      </c>
      <c r="B5" s="90" t="s">
        <v>807</v>
      </c>
      <c r="C5" s="90" t="s">
        <v>811</v>
      </c>
      <c r="D5" s="89" t="s">
        <v>812</v>
      </c>
      <c r="E5" s="90" t="s">
        <v>193</v>
      </c>
      <c r="F5" s="64">
        <f t="shared" si="4"/>
        <v>458</v>
      </c>
      <c r="G5" s="2"/>
      <c r="H5" s="33">
        <f>K5-AJ5</f>
        <v>458</v>
      </c>
      <c r="I5" s="5">
        <v>16</v>
      </c>
      <c r="J5" s="35">
        <f t="shared" si="5"/>
        <v>17</v>
      </c>
      <c r="K5" s="26">
        <f t="shared" si="6"/>
        <v>484</v>
      </c>
      <c r="L5" s="26"/>
      <c r="M5" s="66"/>
      <c r="N5" s="66"/>
      <c r="O5" s="65" t="str">
        <f t="shared" si="7"/>
        <v> </v>
      </c>
      <c r="P5" s="1"/>
      <c r="Q5" s="1"/>
      <c r="R5" s="1"/>
      <c r="S5" s="89" t="s">
        <v>42</v>
      </c>
      <c r="T5" s="89" t="s">
        <v>70</v>
      </c>
      <c r="U5" s="89" t="s">
        <v>71</v>
      </c>
      <c r="V5" s="89" t="s">
        <v>42</v>
      </c>
      <c r="W5" s="89" t="s">
        <v>53</v>
      </c>
      <c r="X5" s="89" t="s">
        <v>66</v>
      </c>
      <c r="Y5" s="89" t="s">
        <v>42</v>
      </c>
      <c r="Z5" s="89" t="s">
        <v>53</v>
      </c>
      <c r="AA5" s="89" t="s">
        <v>66</v>
      </c>
      <c r="AB5" s="89" t="s">
        <v>42</v>
      </c>
      <c r="AC5" s="89" t="s">
        <v>70</v>
      </c>
      <c r="AD5" s="89" t="s">
        <v>71</v>
      </c>
      <c r="AE5" s="89" t="s">
        <v>42</v>
      </c>
      <c r="AF5" s="89" t="s">
        <v>53</v>
      </c>
      <c r="AG5" s="122" t="s">
        <v>66</v>
      </c>
      <c r="AH5" s="89" t="s">
        <v>42</v>
      </c>
      <c r="AI5" s="89" t="s">
        <v>64</v>
      </c>
      <c r="AJ5" s="120" t="s">
        <v>65</v>
      </c>
      <c r="AK5" s="89" t="s">
        <v>42</v>
      </c>
      <c r="AL5" s="89" t="s">
        <v>42</v>
      </c>
      <c r="AM5" s="89" t="s">
        <v>91</v>
      </c>
      <c r="AN5" s="89" t="s">
        <v>42</v>
      </c>
      <c r="AO5" s="89" t="s">
        <v>53</v>
      </c>
      <c r="AP5" s="89" t="s">
        <v>66</v>
      </c>
      <c r="AQ5" s="89" t="s">
        <v>42</v>
      </c>
      <c r="AR5" s="89" t="s">
        <v>70</v>
      </c>
      <c r="AS5" s="89" t="s">
        <v>71</v>
      </c>
      <c r="AT5" s="1"/>
      <c r="AU5" s="1"/>
      <c r="AV5" s="1"/>
      <c r="AW5" s="89" t="s">
        <v>42</v>
      </c>
      <c r="AX5" s="89" t="s">
        <v>53</v>
      </c>
      <c r="AY5" s="89" t="s">
        <v>66</v>
      </c>
      <c r="AZ5" s="1"/>
      <c r="BA5" s="1"/>
      <c r="BB5" s="1"/>
      <c r="BC5" s="89" t="s">
        <v>42</v>
      </c>
      <c r="BD5" s="89" t="s">
        <v>53</v>
      </c>
      <c r="BE5" s="89" t="s">
        <v>66</v>
      </c>
      <c r="BF5" s="1"/>
      <c r="BG5" s="1"/>
      <c r="BH5" s="1"/>
      <c r="BI5" s="89" t="s">
        <v>42</v>
      </c>
      <c r="BJ5" s="89" t="s">
        <v>64</v>
      </c>
      <c r="BK5" s="89" t="s">
        <v>65</v>
      </c>
      <c r="BL5" s="89" t="s">
        <v>42</v>
      </c>
      <c r="BM5" s="89" t="s">
        <v>72</v>
      </c>
      <c r="BN5" s="122" t="s">
        <v>69</v>
      </c>
      <c r="BO5" s="89" t="s">
        <v>42</v>
      </c>
      <c r="BP5" s="89" t="s">
        <v>42</v>
      </c>
      <c r="BQ5" s="89" t="s">
        <v>91</v>
      </c>
      <c r="BR5" s="89" t="s">
        <v>42</v>
      </c>
      <c r="BS5" s="89" t="s">
        <v>53</v>
      </c>
      <c r="BT5" s="89" t="s">
        <v>66</v>
      </c>
      <c r="BU5" s="1"/>
      <c r="BV5" s="1"/>
      <c r="BW5" s="1"/>
      <c r="BX5" s="89" t="s">
        <v>42</v>
      </c>
      <c r="BY5" s="89" t="s">
        <v>53</v>
      </c>
      <c r="BZ5" s="89" t="s">
        <v>66</v>
      </c>
      <c r="CA5" s="89" t="s">
        <v>42</v>
      </c>
      <c r="CB5" s="89" t="s">
        <v>53</v>
      </c>
      <c r="CC5" s="89" t="s">
        <v>66</v>
      </c>
    </row>
    <row r="6" spans="1:81" s="3" customFormat="1" ht="12.75">
      <c r="A6" s="90">
        <v>3</v>
      </c>
      <c r="B6" s="90" t="s">
        <v>807</v>
      </c>
      <c r="C6" s="90" t="s">
        <v>813</v>
      </c>
      <c r="D6" s="89" t="s">
        <v>809</v>
      </c>
      <c r="E6" s="90" t="s">
        <v>90</v>
      </c>
      <c r="F6" s="64">
        <f t="shared" si="4"/>
        <v>441</v>
      </c>
      <c r="G6" s="2"/>
      <c r="H6" s="33">
        <f>K6</f>
        <v>416</v>
      </c>
      <c r="I6" s="5"/>
      <c r="J6" s="35">
        <f t="shared" si="5"/>
        <v>16</v>
      </c>
      <c r="K6" s="26">
        <f t="shared" si="6"/>
        <v>416</v>
      </c>
      <c r="L6" s="26"/>
      <c r="M6" s="66">
        <v>25</v>
      </c>
      <c r="N6" s="66"/>
      <c r="O6" s="65" t="str">
        <f t="shared" si="7"/>
        <v> </v>
      </c>
      <c r="P6" s="1"/>
      <c r="Q6" s="1"/>
      <c r="R6" s="1"/>
      <c r="S6" s="89" t="s">
        <v>42</v>
      </c>
      <c r="T6" s="89" t="s">
        <v>74</v>
      </c>
      <c r="U6" s="89" t="s">
        <v>75</v>
      </c>
      <c r="V6" s="89" t="s">
        <v>42</v>
      </c>
      <c r="W6" s="89" t="s">
        <v>70</v>
      </c>
      <c r="X6" s="89" t="s">
        <v>71</v>
      </c>
      <c r="Y6" s="89" t="s">
        <v>42</v>
      </c>
      <c r="Z6" s="89" t="s">
        <v>74</v>
      </c>
      <c r="AA6" s="89" t="s">
        <v>75</v>
      </c>
      <c r="AB6" s="89" t="s">
        <v>42</v>
      </c>
      <c r="AC6" s="89" t="s">
        <v>74</v>
      </c>
      <c r="AD6" s="89" t="s">
        <v>75</v>
      </c>
      <c r="AE6" s="1"/>
      <c r="AF6" s="1"/>
      <c r="AG6" s="1"/>
      <c r="AH6" s="89" t="s">
        <v>42</v>
      </c>
      <c r="AI6" s="89" t="s">
        <v>82</v>
      </c>
      <c r="AJ6" s="89" t="s">
        <v>83</v>
      </c>
      <c r="AK6" s="1"/>
      <c r="AL6" s="1"/>
      <c r="AM6" s="1"/>
      <c r="AN6" s="89" t="s">
        <v>42</v>
      </c>
      <c r="AO6" s="89" t="s">
        <v>72</v>
      </c>
      <c r="AP6" s="89" t="s">
        <v>69</v>
      </c>
      <c r="AQ6" s="1"/>
      <c r="AR6" s="1"/>
      <c r="AS6" s="1"/>
      <c r="AT6" s="89" t="s">
        <v>42</v>
      </c>
      <c r="AU6" s="89" t="s">
        <v>70</v>
      </c>
      <c r="AV6" s="89" t="s">
        <v>71</v>
      </c>
      <c r="AW6" s="1"/>
      <c r="AX6" s="1"/>
      <c r="AY6" s="1"/>
      <c r="AZ6" s="89" t="s">
        <v>42</v>
      </c>
      <c r="BA6" s="89" t="s">
        <v>72</v>
      </c>
      <c r="BB6" s="89" t="s">
        <v>69</v>
      </c>
      <c r="BC6" s="89" t="s">
        <v>42</v>
      </c>
      <c r="BD6" s="89" t="s">
        <v>74</v>
      </c>
      <c r="BE6" s="89" t="s">
        <v>75</v>
      </c>
      <c r="BF6" s="89" t="s">
        <v>42</v>
      </c>
      <c r="BG6" s="89" t="s">
        <v>70</v>
      </c>
      <c r="BH6" s="89" t="s">
        <v>71</v>
      </c>
      <c r="BI6" s="89" t="s">
        <v>42</v>
      </c>
      <c r="BJ6" s="89" t="s">
        <v>67</v>
      </c>
      <c r="BK6" s="89" t="s">
        <v>68</v>
      </c>
      <c r="BL6" s="89" t="s">
        <v>42</v>
      </c>
      <c r="BM6" s="89" t="s">
        <v>64</v>
      </c>
      <c r="BN6" s="122" t="s">
        <v>65</v>
      </c>
      <c r="BO6" s="89" t="s">
        <v>42</v>
      </c>
      <c r="BP6" s="89" t="s">
        <v>70</v>
      </c>
      <c r="BQ6" s="89" t="s">
        <v>71</v>
      </c>
      <c r="BR6" s="89" t="s">
        <v>42</v>
      </c>
      <c r="BS6" s="89" t="s">
        <v>72</v>
      </c>
      <c r="BT6" s="89" t="s">
        <v>69</v>
      </c>
      <c r="BU6" s="89" t="s">
        <v>42</v>
      </c>
      <c r="BV6" s="89" t="s">
        <v>70</v>
      </c>
      <c r="BW6" s="89" t="s">
        <v>71</v>
      </c>
      <c r="BX6" s="89" t="s">
        <v>42</v>
      </c>
      <c r="BY6" s="89" t="s">
        <v>67</v>
      </c>
      <c r="BZ6" s="89" t="s">
        <v>68</v>
      </c>
      <c r="CA6" s="1"/>
      <c r="CB6" s="1"/>
      <c r="CC6" s="1"/>
    </row>
    <row r="7" spans="1:81" s="3" customFormat="1" ht="12.75">
      <c r="A7" s="90">
        <v>4</v>
      </c>
      <c r="B7" s="90" t="s">
        <v>807</v>
      </c>
      <c r="C7" s="90" t="s">
        <v>810</v>
      </c>
      <c r="D7" s="89" t="s">
        <v>809</v>
      </c>
      <c r="E7" s="90" t="s">
        <v>175</v>
      </c>
      <c r="F7" s="64">
        <f t="shared" si="4"/>
        <v>428</v>
      </c>
      <c r="G7" s="2"/>
      <c r="H7" s="33">
        <f>K7-AJ7-BE7-BK7-BZ7-CC7</f>
        <v>403</v>
      </c>
      <c r="I7" s="5">
        <v>16</v>
      </c>
      <c r="J7" s="35">
        <f t="shared" si="5"/>
        <v>21</v>
      </c>
      <c r="K7" s="26">
        <f t="shared" si="6"/>
        <v>508</v>
      </c>
      <c r="L7" s="26"/>
      <c r="M7" s="66">
        <v>25</v>
      </c>
      <c r="N7" s="66"/>
      <c r="O7" s="65" t="str">
        <f t="shared" si="7"/>
        <v> </v>
      </c>
      <c r="P7" s="89" t="s">
        <v>42</v>
      </c>
      <c r="Q7" s="89" t="s">
        <v>67</v>
      </c>
      <c r="R7" s="89" t="s">
        <v>68</v>
      </c>
      <c r="S7" s="89" t="s">
        <v>42</v>
      </c>
      <c r="T7" s="89" t="s">
        <v>82</v>
      </c>
      <c r="U7" s="89" t="s">
        <v>83</v>
      </c>
      <c r="V7" s="89" t="s">
        <v>42</v>
      </c>
      <c r="W7" s="89" t="s">
        <v>72</v>
      </c>
      <c r="X7" s="89" t="s">
        <v>69</v>
      </c>
      <c r="Y7" s="89" t="s">
        <v>42</v>
      </c>
      <c r="Z7" s="89" t="s">
        <v>82</v>
      </c>
      <c r="AA7" s="89" t="s">
        <v>83</v>
      </c>
      <c r="AB7" s="89" t="s">
        <v>42</v>
      </c>
      <c r="AC7" s="89" t="s">
        <v>87</v>
      </c>
      <c r="AD7" s="89" t="s">
        <v>77</v>
      </c>
      <c r="AE7" s="1"/>
      <c r="AF7" s="1"/>
      <c r="AG7" s="1"/>
      <c r="AH7" s="89" t="s">
        <v>42</v>
      </c>
      <c r="AI7" s="89" t="s">
        <v>87</v>
      </c>
      <c r="AJ7" s="120" t="s">
        <v>77</v>
      </c>
      <c r="AK7" s="89" t="s">
        <v>42</v>
      </c>
      <c r="AL7" s="89" t="s">
        <v>70</v>
      </c>
      <c r="AM7" s="89" t="s">
        <v>71</v>
      </c>
      <c r="AN7" s="89" t="s">
        <v>42</v>
      </c>
      <c r="AO7" s="89" t="s">
        <v>64</v>
      </c>
      <c r="AP7" s="89" t="s">
        <v>65</v>
      </c>
      <c r="AQ7" s="89" t="s">
        <v>42</v>
      </c>
      <c r="AR7" s="89" t="s">
        <v>72</v>
      </c>
      <c r="AS7" s="89" t="s">
        <v>69</v>
      </c>
      <c r="AT7" s="89" t="s">
        <v>42</v>
      </c>
      <c r="AU7" s="89" t="s">
        <v>64</v>
      </c>
      <c r="AV7" s="89" t="s">
        <v>65</v>
      </c>
      <c r="AW7" s="89" t="s">
        <v>42</v>
      </c>
      <c r="AX7" s="89" t="s">
        <v>70</v>
      </c>
      <c r="AY7" s="89" t="s">
        <v>71</v>
      </c>
      <c r="AZ7" s="89" t="s">
        <v>42</v>
      </c>
      <c r="BA7" s="89" t="s">
        <v>64</v>
      </c>
      <c r="BB7" s="89" t="s">
        <v>65</v>
      </c>
      <c r="BC7" s="89" t="s">
        <v>42</v>
      </c>
      <c r="BD7" s="89" t="s">
        <v>86</v>
      </c>
      <c r="BE7" s="120" t="s">
        <v>104</v>
      </c>
      <c r="BF7" s="89" t="s">
        <v>42</v>
      </c>
      <c r="BG7" s="89" t="s">
        <v>67</v>
      </c>
      <c r="BH7" s="89" t="s">
        <v>68</v>
      </c>
      <c r="BI7" s="89" t="s">
        <v>42</v>
      </c>
      <c r="BJ7" s="89" t="s">
        <v>101</v>
      </c>
      <c r="BK7" s="120" t="s">
        <v>102</v>
      </c>
      <c r="BL7" s="89" t="s">
        <v>42</v>
      </c>
      <c r="BM7" s="89" t="s">
        <v>82</v>
      </c>
      <c r="BN7" s="122" t="s">
        <v>83</v>
      </c>
      <c r="BO7" s="89" t="s">
        <v>42</v>
      </c>
      <c r="BP7" s="89" t="s">
        <v>72</v>
      </c>
      <c r="BQ7" s="89" t="s">
        <v>69</v>
      </c>
      <c r="BR7" s="89" t="s">
        <v>42</v>
      </c>
      <c r="BS7" s="89" t="s">
        <v>82</v>
      </c>
      <c r="BT7" s="89" t="s">
        <v>83</v>
      </c>
      <c r="BU7" s="89" t="s">
        <v>42</v>
      </c>
      <c r="BV7" s="89" t="s">
        <v>74</v>
      </c>
      <c r="BW7" s="89" t="s">
        <v>75</v>
      </c>
      <c r="BX7" s="89" t="s">
        <v>42</v>
      </c>
      <c r="BY7" s="89" t="s">
        <v>87</v>
      </c>
      <c r="BZ7" s="120" t="s">
        <v>77</v>
      </c>
      <c r="CA7" s="89" t="s">
        <v>42</v>
      </c>
      <c r="CB7" s="89" t="s">
        <v>87</v>
      </c>
      <c r="CC7" s="120" t="s">
        <v>77</v>
      </c>
    </row>
    <row r="8" spans="1:81" s="3" customFormat="1" ht="12.75">
      <c r="A8" s="90">
        <v>5</v>
      </c>
      <c r="B8" s="90" t="s">
        <v>807</v>
      </c>
      <c r="C8" s="90" t="s">
        <v>816</v>
      </c>
      <c r="D8" s="89" t="s">
        <v>815</v>
      </c>
      <c r="E8" s="90" t="s">
        <v>139</v>
      </c>
      <c r="F8" s="64">
        <f t="shared" si="4"/>
        <v>406</v>
      </c>
      <c r="G8" s="2"/>
      <c r="H8" s="33">
        <f>K8-BE8</f>
        <v>381</v>
      </c>
      <c r="I8" s="5">
        <v>16</v>
      </c>
      <c r="J8" s="35">
        <f t="shared" si="5"/>
        <v>17</v>
      </c>
      <c r="K8" s="26">
        <f t="shared" si="6"/>
        <v>399</v>
      </c>
      <c r="L8" s="26"/>
      <c r="M8" s="66">
        <v>25</v>
      </c>
      <c r="N8" s="66"/>
      <c r="O8" s="65" t="str">
        <f t="shared" si="7"/>
        <v> </v>
      </c>
      <c r="P8" s="89" t="s">
        <v>42</v>
      </c>
      <c r="Q8" s="89" t="s">
        <v>74</v>
      </c>
      <c r="R8" s="89" t="s">
        <v>75</v>
      </c>
      <c r="S8" s="89" t="s">
        <v>42</v>
      </c>
      <c r="T8" s="89" t="s">
        <v>76</v>
      </c>
      <c r="U8" s="89" t="s">
        <v>105</v>
      </c>
      <c r="V8" s="89" t="s">
        <v>42</v>
      </c>
      <c r="W8" s="89" t="s">
        <v>64</v>
      </c>
      <c r="X8" s="89" t="s">
        <v>65</v>
      </c>
      <c r="Y8" s="89" t="s">
        <v>42</v>
      </c>
      <c r="Z8" s="89" t="s">
        <v>86</v>
      </c>
      <c r="AA8" s="89" t="s">
        <v>104</v>
      </c>
      <c r="AB8" s="1"/>
      <c r="AC8" s="1"/>
      <c r="AD8" s="1"/>
      <c r="AE8" s="89" t="s">
        <v>42</v>
      </c>
      <c r="AF8" s="89" t="s">
        <v>64</v>
      </c>
      <c r="AG8" s="122" t="s">
        <v>65</v>
      </c>
      <c r="AH8" s="1"/>
      <c r="AI8" s="1"/>
      <c r="AJ8" s="1"/>
      <c r="AK8" s="89" t="s">
        <v>42</v>
      </c>
      <c r="AL8" s="89" t="s">
        <v>64</v>
      </c>
      <c r="AM8" s="89" t="s">
        <v>65</v>
      </c>
      <c r="AN8" s="89" t="s">
        <v>42</v>
      </c>
      <c r="AO8" s="89" t="s">
        <v>74</v>
      </c>
      <c r="AP8" s="89" t="s">
        <v>75</v>
      </c>
      <c r="AQ8" s="89" t="s">
        <v>42</v>
      </c>
      <c r="AR8" s="89" t="s">
        <v>64</v>
      </c>
      <c r="AS8" s="89" t="s">
        <v>65</v>
      </c>
      <c r="AT8" s="1"/>
      <c r="AU8" s="1"/>
      <c r="AV8" s="1"/>
      <c r="AW8" s="1"/>
      <c r="AX8" s="1"/>
      <c r="AY8" s="1"/>
      <c r="AZ8" s="89" t="s">
        <v>42</v>
      </c>
      <c r="BA8" s="89" t="s">
        <v>74</v>
      </c>
      <c r="BB8" s="89" t="s">
        <v>75</v>
      </c>
      <c r="BC8" s="89" t="s">
        <v>42</v>
      </c>
      <c r="BD8" s="89" t="s">
        <v>103</v>
      </c>
      <c r="BE8" s="120" t="s">
        <v>100</v>
      </c>
      <c r="BF8" s="89" t="s">
        <v>42</v>
      </c>
      <c r="BG8" s="89" t="s">
        <v>64</v>
      </c>
      <c r="BH8" s="89" t="s">
        <v>65</v>
      </c>
      <c r="BI8" s="1"/>
      <c r="BJ8" s="1"/>
      <c r="BK8" s="1"/>
      <c r="BL8" s="89" t="s">
        <v>42</v>
      </c>
      <c r="BM8" s="89" t="s">
        <v>87</v>
      </c>
      <c r="BN8" s="122" t="s">
        <v>77</v>
      </c>
      <c r="BO8" s="89" t="s">
        <v>42</v>
      </c>
      <c r="BP8" s="89" t="s">
        <v>64</v>
      </c>
      <c r="BQ8" s="89" t="s">
        <v>65</v>
      </c>
      <c r="BR8" s="89" t="s">
        <v>42</v>
      </c>
      <c r="BS8" s="89" t="s">
        <v>74</v>
      </c>
      <c r="BT8" s="89" t="s">
        <v>75</v>
      </c>
      <c r="BU8" s="89" t="s">
        <v>42</v>
      </c>
      <c r="BV8" s="89" t="s">
        <v>67</v>
      </c>
      <c r="BW8" s="89" t="s">
        <v>68</v>
      </c>
      <c r="BX8" s="89" t="s">
        <v>42</v>
      </c>
      <c r="BY8" s="89" t="s">
        <v>76</v>
      </c>
      <c r="BZ8" s="89" t="s">
        <v>105</v>
      </c>
      <c r="CA8" s="89" t="s">
        <v>42</v>
      </c>
      <c r="CB8" s="89" t="s">
        <v>76</v>
      </c>
      <c r="CC8" s="89" t="s">
        <v>105</v>
      </c>
    </row>
    <row r="9" spans="1:81" s="3" customFormat="1" ht="12.75">
      <c r="A9" s="90">
        <v>6</v>
      </c>
      <c r="B9" s="90" t="s">
        <v>807</v>
      </c>
      <c r="C9" s="90" t="s">
        <v>814</v>
      </c>
      <c r="D9" s="89" t="s">
        <v>815</v>
      </c>
      <c r="E9" s="90" t="s">
        <v>602</v>
      </c>
      <c r="F9" s="64">
        <f t="shared" si="4"/>
        <v>396</v>
      </c>
      <c r="G9" s="2"/>
      <c r="H9" s="33">
        <f>K9-BE9-BK9-BZ9</f>
        <v>371</v>
      </c>
      <c r="I9" s="5">
        <v>16</v>
      </c>
      <c r="J9" s="35">
        <f t="shared" si="5"/>
        <v>19</v>
      </c>
      <c r="K9" s="26">
        <f t="shared" si="6"/>
        <v>423</v>
      </c>
      <c r="L9" s="26"/>
      <c r="M9" s="66">
        <v>25</v>
      </c>
      <c r="N9" s="66"/>
      <c r="O9" s="65" t="str">
        <f t="shared" si="7"/>
        <v> </v>
      </c>
      <c r="P9" s="89" t="s">
        <v>42</v>
      </c>
      <c r="Q9" s="89" t="s">
        <v>64</v>
      </c>
      <c r="R9" s="89" t="s">
        <v>65</v>
      </c>
      <c r="S9" s="1"/>
      <c r="T9" s="1"/>
      <c r="U9" s="1"/>
      <c r="V9" s="89" t="s">
        <v>42</v>
      </c>
      <c r="W9" s="89" t="s">
        <v>67</v>
      </c>
      <c r="X9" s="89" t="s">
        <v>68</v>
      </c>
      <c r="Y9" s="89" t="s">
        <v>42</v>
      </c>
      <c r="Z9" s="89" t="s">
        <v>87</v>
      </c>
      <c r="AA9" s="89" t="s">
        <v>77</v>
      </c>
      <c r="AB9" s="89" t="s">
        <v>42</v>
      </c>
      <c r="AC9" s="89" t="s">
        <v>103</v>
      </c>
      <c r="AD9" s="89" t="s">
        <v>100</v>
      </c>
      <c r="AE9" s="89" t="s">
        <v>42</v>
      </c>
      <c r="AF9" s="89" t="s">
        <v>67</v>
      </c>
      <c r="AG9" s="122" t="s">
        <v>68</v>
      </c>
      <c r="AH9" s="89" t="s">
        <v>42</v>
      </c>
      <c r="AI9" s="89" t="s">
        <v>101</v>
      </c>
      <c r="AJ9" s="89" t="s">
        <v>102</v>
      </c>
      <c r="AK9" s="1"/>
      <c r="AL9" s="1"/>
      <c r="AM9" s="1"/>
      <c r="AN9" s="89" t="s">
        <v>42</v>
      </c>
      <c r="AO9" s="89" t="s">
        <v>67</v>
      </c>
      <c r="AP9" s="89" t="s">
        <v>68</v>
      </c>
      <c r="AQ9" s="89" t="s">
        <v>42</v>
      </c>
      <c r="AR9" s="89" t="s">
        <v>67</v>
      </c>
      <c r="AS9" s="89" t="s">
        <v>68</v>
      </c>
      <c r="AT9" s="89" t="s">
        <v>42</v>
      </c>
      <c r="AU9" s="89" t="s">
        <v>67</v>
      </c>
      <c r="AV9" s="89" t="s">
        <v>68</v>
      </c>
      <c r="AW9" s="89" t="s">
        <v>42</v>
      </c>
      <c r="AX9" s="89" t="s">
        <v>64</v>
      </c>
      <c r="AY9" s="89" t="s">
        <v>65</v>
      </c>
      <c r="AZ9" s="89" t="s">
        <v>42</v>
      </c>
      <c r="BA9" s="89" t="s">
        <v>82</v>
      </c>
      <c r="BB9" s="89" t="s">
        <v>83</v>
      </c>
      <c r="BC9" s="89" t="s">
        <v>42</v>
      </c>
      <c r="BD9" s="89" t="s">
        <v>108</v>
      </c>
      <c r="BE9" s="120" t="s">
        <v>99</v>
      </c>
      <c r="BF9" s="1"/>
      <c r="BG9" s="1"/>
      <c r="BH9" s="1"/>
      <c r="BI9" s="89" t="s">
        <v>42</v>
      </c>
      <c r="BJ9" s="89" t="s">
        <v>103</v>
      </c>
      <c r="BK9" s="120" t="s">
        <v>100</v>
      </c>
      <c r="BL9" s="89" t="s">
        <v>42</v>
      </c>
      <c r="BM9" s="89" t="s">
        <v>76</v>
      </c>
      <c r="BN9" s="122" t="s">
        <v>105</v>
      </c>
      <c r="BO9" s="89" t="s">
        <v>42</v>
      </c>
      <c r="BP9" s="89" t="s">
        <v>67</v>
      </c>
      <c r="BQ9" s="89" t="s">
        <v>68</v>
      </c>
      <c r="BR9" s="89" t="s">
        <v>42</v>
      </c>
      <c r="BS9" s="89" t="s">
        <v>87</v>
      </c>
      <c r="BT9" s="89" t="s">
        <v>77</v>
      </c>
      <c r="BU9" s="89" t="s">
        <v>42</v>
      </c>
      <c r="BV9" s="89" t="s">
        <v>82</v>
      </c>
      <c r="BW9" s="89" t="s">
        <v>83</v>
      </c>
      <c r="BX9" s="89" t="s">
        <v>42</v>
      </c>
      <c r="BY9" s="89" t="s">
        <v>103</v>
      </c>
      <c r="BZ9" s="120" t="s">
        <v>100</v>
      </c>
      <c r="CA9" s="89" t="s">
        <v>42</v>
      </c>
      <c r="CB9" s="89" t="s">
        <v>101</v>
      </c>
      <c r="CC9" s="89" t="s">
        <v>102</v>
      </c>
    </row>
    <row r="10" spans="1:81" s="3" customFormat="1" ht="12.75">
      <c r="A10" s="90">
        <v>7</v>
      </c>
      <c r="B10" s="90" t="s">
        <v>807</v>
      </c>
      <c r="C10" s="90" t="s">
        <v>817</v>
      </c>
      <c r="D10" s="89" t="s">
        <v>818</v>
      </c>
      <c r="E10" s="90" t="s">
        <v>95</v>
      </c>
      <c r="F10" s="64">
        <f t="shared" si="4"/>
        <v>374</v>
      </c>
      <c r="G10" s="2"/>
      <c r="H10" s="33">
        <f>K10</f>
        <v>374</v>
      </c>
      <c r="I10" s="5"/>
      <c r="J10" s="35">
        <f t="shared" si="5"/>
        <v>14</v>
      </c>
      <c r="K10" s="26">
        <f t="shared" si="6"/>
        <v>374</v>
      </c>
      <c r="L10" s="26"/>
      <c r="M10" s="66"/>
      <c r="N10" s="66"/>
      <c r="O10" s="65" t="str">
        <f t="shared" si="7"/>
        <v> </v>
      </c>
      <c r="P10" s="89" t="s">
        <v>42</v>
      </c>
      <c r="Q10" s="89" t="s">
        <v>70</v>
      </c>
      <c r="R10" s="89" t="s">
        <v>71</v>
      </c>
      <c r="S10" s="89" t="s">
        <v>42</v>
      </c>
      <c r="T10" s="89" t="s">
        <v>72</v>
      </c>
      <c r="U10" s="89" t="s">
        <v>69</v>
      </c>
      <c r="V10" s="1"/>
      <c r="W10" s="1"/>
      <c r="X10" s="1"/>
      <c r="Y10" s="89" t="s">
        <v>42</v>
      </c>
      <c r="Z10" s="89" t="s">
        <v>70</v>
      </c>
      <c r="AA10" s="89" t="s">
        <v>71</v>
      </c>
      <c r="AB10" s="89" t="s">
        <v>42</v>
      </c>
      <c r="AC10" s="89" t="s">
        <v>72</v>
      </c>
      <c r="AD10" s="89" t="s">
        <v>69</v>
      </c>
      <c r="AE10" s="89" t="s">
        <v>42</v>
      </c>
      <c r="AF10" s="89" t="s">
        <v>70</v>
      </c>
      <c r="AG10" s="122" t="s">
        <v>71</v>
      </c>
      <c r="AH10" s="89" t="s">
        <v>42</v>
      </c>
      <c r="AI10" s="89" t="s">
        <v>67</v>
      </c>
      <c r="AJ10" s="89" t="s">
        <v>68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89" t="s">
        <v>42</v>
      </c>
      <c r="BD10" s="89" t="s">
        <v>76</v>
      </c>
      <c r="BE10" s="89" t="s">
        <v>105</v>
      </c>
      <c r="BF10" s="89" t="s">
        <v>42</v>
      </c>
      <c r="BG10" s="89" t="s">
        <v>72</v>
      </c>
      <c r="BH10" s="89" t="s">
        <v>69</v>
      </c>
      <c r="BI10" s="89" t="s">
        <v>42</v>
      </c>
      <c r="BJ10" s="89" t="s">
        <v>74</v>
      </c>
      <c r="BK10" s="89" t="s">
        <v>75</v>
      </c>
      <c r="BL10" s="89" t="s">
        <v>42</v>
      </c>
      <c r="BM10" s="89" t="s">
        <v>67</v>
      </c>
      <c r="BN10" s="122" t="s">
        <v>68</v>
      </c>
      <c r="BO10" s="89" t="s">
        <v>42</v>
      </c>
      <c r="BP10" s="89" t="s">
        <v>53</v>
      </c>
      <c r="BQ10" s="89" t="s">
        <v>66</v>
      </c>
      <c r="BR10" s="89" t="s">
        <v>42</v>
      </c>
      <c r="BS10" s="89" t="s">
        <v>70</v>
      </c>
      <c r="BT10" s="89" t="s">
        <v>71</v>
      </c>
      <c r="BU10" s="89" t="s">
        <v>42</v>
      </c>
      <c r="BV10" s="89" t="s">
        <v>53</v>
      </c>
      <c r="BW10" s="89" t="s">
        <v>66</v>
      </c>
      <c r="BX10" s="89" t="s">
        <v>42</v>
      </c>
      <c r="BY10" s="89" t="s">
        <v>70</v>
      </c>
      <c r="BZ10" s="89" t="s">
        <v>71</v>
      </c>
      <c r="CA10" s="1"/>
      <c r="CB10" s="1"/>
      <c r="CC10" s="1"/>
    </row>
    <row r="11" spans="1:81" s="3" customFormat="1" ht="12.75">
      <c r="A11" s="146"/>
      <c r="B11" s="146"/>
      <c r="C11" s="146"/>
      <c r="D11" s="145"/>
      <c r="E11" s="146"/>
      <c r="F11" s="147"/>
      <c r="G11" s="148"/>
      <c r="H11" s="148"/>
      <c r="I11" s="149"/>
      <c r="J11" s="150"/>
      <c r="K11" s="151"/>
      <c r="L11" s="151"/>
      <c r="M11" s="152"/>
      <c r="N11" s="152"/>
      <c r="O11" s="153"/>
      <c r="P11" s="145"/>
      <c r="Q11" s="145"/>
      <c r="R11" s="145"/>
      <c r="S11" s="145"/>
      <c r="T11" s="145"/>
      <c r="U11" s="145"/>
      <c r="V11" s="144"/>
      <c r="W11" s="144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4"/>
      <c r="CB11" s="144"/>
      <c r="CC11" s="144"/>
    </row>
    <row r="12" spans="1:81" s="3" customFormat="1" ht="12.75">
      <c r="A12" s="90">
        <v>8</v>
      </c>
      <c r="B12" s="90" t="s">
        <v>807</v>
      </c>
      <c r="C12" s="90" t="s">
        <v>821</v>
      </c>
      <c r="D12" s="89" t="s">
        <v>812</v>
      </c>
      <c r="E12" s="90" t="s">
        <v>151</v>
      </c>
      <c r="F12" s="64">
        <f t="shared" si="0"/>
        <v>182</v>
      </c>
      <c r="G12" s="2"/>
      <c r="H12" s="33"/>
      <c r="I12" s="5"/>
      <c r="J12" s="35">
        <f t="shared" si="1"/>
        <v>7</v>
      </c>
      <c r="K12" s="26">
        <f t="shared" si="2"/>
        <v>182</v>
      </c>
      <c r="L12" s="26"/>
      <c r="M12" s="66"/>
      <c r="N12" s="66"/>
      <c r="O12" s="65" t="str">
        <f t="shared" si="3"/>
        <v> </v>
      </c>
      <c r="P12" s="89" t="s">
        <v>42</v>
      </c>
      <c r="Q12" s="89" t="s">
        <v>72</v>
      </c>
      <c r="R12" s="89" t="s">
        <v>69</v>
      </c>
      <c r="S12" s="89" t="s">
        <v>42</v>
      </c>
      <c r="T12" s="89" t="s">
        <v>64</v>
      </c>
      <c r="U12" s="89" t="s">
        <v>65</v>
      </c>
      <c r="V12" s="1"/>
      <c r="W12" s="1"/>
      <c r="X12" s="1"/>
      <c r="Y12" s="89" t="s">
        <v>42</v>
      </c>
      <c r="Z12" s="89" t="s">
        <v>64</v>
      </c>
      <c r="AA12" s="89" t="s">
        <v>65</v>
      </c>
      <c r="AB12" s="89" t="s">
        <v>42</v>
      </c>
      <c r="AC12" s="89" t="s">
        <v>67</v>
      </c>
      <c r="AD12" s="89" t="s">
        <v>68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89" t="s">
        <v>42</v>
      </c>
      <c r="BD12" s="89" t="s">
        <v>64</v>
      </c>
      <c r="BE12" s="89" t="s">
        <v>65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89" t="s">
        <v>42</v>
      </c>
      <c r="BV12" s="89" t="s">
        <v>72</v>
      </c>
      <c r="BW12" s="89" t="s">
        <v>69</v>
      </c>
      <c r="BX12" s="1"/>
      <c r="BY12" s="1"/>
      <c r="BZ12" s="1"/>
      <c r="CA12" s="89" t="s">
        <v>42</v>
      </c>
      <c r="CB12" s="89" t="s">
        <v>67</v>
      </c>
      <c r="CC12" s="89" t="s">
        <v>68</v>
      </c>
    </row>
    <row r="13" spans="1:81" s="3" customFormat="1" ht="12.75">
      <c r="A13" s="90">
        <v>9</v>
      </c>
      <c r="B13" s="90" t="s">
        <v>807</v>
      </c>
      <c r="C13" s="90" t="s">
        <v>819</v>
      </c>
      <c r="D13" s="89" t="s">
        <v>820</v>
      </c>
      <c r="E13" s="90" t="s">
        <v>759</v>
      </c>
      <c r="F13" s="64">
        <f t="shared" si="0"/>
        <v>178</v>
      </c>
      <c r="G13" s="2"/>
      <c r="H13" s="33"/>
      <c r="I13" s="5"/>
      <c r="J13" s="35">
        <f t="shared" si="1"/>
        <v>7</v>
      </c>
      <c r="K13" s="26">
        <f t="shared" si="2"/>
        <v>153</v>
      </c>
      <c r="L13" s="26"/>
      <c r="M13" s="66">
        <v>25</v>
      </c>
      <c r="N13" s="66"/>
      <c r="O13" s="65" t="str">
        <f t="shared" si="3"/>
        <v> 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89" t="s">
        <v>42</v>
      </c>
      <c r="AI13" s="89" t="s">
        <v>110</v>
      </c>
      <c r="AJ13" s="89" t="s">
        <v>109</v>
      </c>
      <c r="AK13" s="1"/>
      <c r="AL13" s="1"/>
      <c r="AM13" s="1"/>
      <c r="AN13" s="1"/>
      <c r="AO13" s="1"/>
      <c r="AP13" s="1"/>
      <c r="AQ13" s="89" t="s">
        <v>42</v>
      </c>
      <c r="AR13" s="89" t="s">
        <v>74</v>
      </c>
      <c r="AS13" s="89" t="s">
        <v>75</v>
      </c>
      <c r="AT13" s="89" t="s">
        <v>42</v>
      </c>
      <c r="AU13" s="89" t="s">
        <v>74</v>
      </c>
      <c r="AV13" s="89" t="s">
        <v>75</v>
      </c>
      <c r="AW13" s="89" t="s">
        <v>42</v>
      </c>
      <c r="AX13" s="89" t="s">
        <v>72</v>
      </c>
      <c r="AY13" s="89" t="s">
        <v>69</v>
      </c>
      <c r="AZ13" s="89" t="s">
        <v>42</v>
      </c>
      <c r="BA13" s="89" t="s">
        <v>67</v>
      </c>
      <c r="BB13" s="89" t="s">
        <v>68</v>
      </c>
      <c r="BC13" s="89" t="s">
        <v>42</v>
      </c>
      <c r="BD13" s="89" t="s">
        <v>110</v>
      </c>
      <c r="BE13" s="89" t="s">
        <v>109</v>
      </c>
      <c r="BF13" s="1"/>
      <c r="BG13" s="1"/>
      <c r="BH13" s="1"/>
      <c r="BI13" s="89" t="s">
        <v>42</v>
      </c>
      <c r="BJ13" s="89" t="s">
        <v>86</v>
      </c>
      <c r="BK13" s="89" t="s">
        <v>104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s="3" customFormat="1" ht="12.75">
      <c r="A14" s="90">
        <v>10</v>
      </c>
      <c r="B14" s="90" t="s">
        <v>807</v>
      </c>
      <c r="C14" s="90" t="s">
        <v>822</v>
      </c>
      <c r="D14" s="89" t="s">
        <v>818</v>
      </c>
      <c r="E14" s="90" t="s">
        <v>466</v>
      </c>
      <c r="F14" s="64">
        <f t="shared" si="0"/>
        <v>169</v>
      </c>
      <c r="G14" s="2"/>
      <c r="H14" s="33"/>
      <c r="I14" s="5"/>
      <c r="J14" s="35">
        <f t="shared" si="1"/>
        <v>4</v>
      </c>
      <c r="K14" s="26">
        <f t="shared" si="2"/>
        <v>119</v>
      </c>
      <c r="L14" s="26"/>
      <c r="M14" s="66"/>
      <c r="N14" s="66">
        <v>50</v>
      </c>
      <c r="O14" s="65" t="str">
        <f t="shared" si="3"/>
        <v> </v>
      </c>
      <c r="P14" s="1"/>
      <c r="Q14" s="1"/>
      <c r="R14" s="1"/>
      <c r="S14" s="89" t="s">
        <v>42</v>
      </c>
      <c r="T14" s="89" t="s">
        <v>42</v>
      </c>
      <c r="U14" s="89" t="s">
        <v>91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89" t="s">
        <v>42</v>
      </c>
      <c r="AR14" s="89" t="s">
        <v>53</v>
      </c>
      <c r="AS14" s="89" t="s">
        <v>66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89" t="s">
        <v>42</v>
      </c>
      <c r="BJ14" s="89" t="s">
        <v>42</v>
      </c>
      <c r="BK14" s="89" t="s">
        <v>91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89" t="s">
        <v>42</v>
      </c>
      <c r="CB14" s="89" t="s">
        <v>42</v>
      </c>
      <c r="CC14" s="89" t="s">
        <v>91</v>
      </c>
    </row>
    <row r="15" spans="1:81" s="3" customFormat="1" ht="12.75">
      <c r="A15" s="90">
        <v>11</v>
      </c>
      <c r="B15" s="90" t="s">
        <v>807</v>
      </c>
      <c r="C15" s="90" t="s">
        <v>823</v>
      </c>
      <c r="D15" s="89" t="s">
        <v>809</v>
      </c>
      <c r="E15" s="90" t="s">
        <v>375</v>
      </c>
      <c r="F15" s="64">
        <f t="shared" si="0"/>
        <v>163</v>
      </c>
      <c r="G15" s="2"/>
      <c r="H15" s="33"/>
      <c r="I15" s="5"/>
      <c r="J15" s="35">
        <f t="shared" si="1"/>
        <v>6</v>
      </c>
      <c r="K15" s="26">
        <f t="shared" si="2"/>
        <v>163</v>
      </c>
      <c r="L15" s="26"/>
      <c r="M15" s="66"/>
      <c r="N15" s="66"/>
      <c r="O15" s="65" t="str">
        <f t="shared" si="3"/>
        <v> </v>
      </c>
      <c r="P15" s="1"/>
      <c r="Q15" s="1"/>
      <c r="R15" s="1"/>
      <c r="S15" s="89" t="s">
        <v>42</v>
      </c>
      <c r="T15" s="89" t="s">
        <v>67</v>
      </c>
      <c r="U15" s="89" t="s">
        <v>68</v>
      </c>
      <c r="V15" s="1"/>
      <c r="W15" s="1"/>
      <c r="X15" s="1"/>
      <c r="Y15" s="1"/>
      <c r="Z15" s="1"/>
      <c r="AA15" s="1"/>
      <c r="AB15" s="89" t="s">
        <v>42</v>
      </c>
      <c r="AC15" s="89" t="s">
        <v>64</v>
      </c>
      <c r="AD15" s="89" t="s">
        <v>65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89" t="s">
        <v>42</v>
      </c>
      <c r="AU15" s="89" t="s">
        <v>53</v>
      </c>
      <c r="AV15" s="89" t="s">
        <v>66</v>
      </c>
      <c r="AW15" s="1"/>
      <c r="AX15" s="1"/>
      <c r="AY15" s="1"/>
      <c r="AZ15" s="89" t="s">
        <v>42</v>
      </c>
      <c r="BA15" s="89" t="s">
        <v>53</v>
      </c>
      <c r="BB15" s="89" t="s">
        <v>66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89" t="s">
        <v>42</v>
      </c>
      <c r="BY15" s="89" t="s">
        <v>64</v>
      </c>
      <c r="BZ15" s="89" t="s">
        <v>65</v>
      </c>
      <c r="CA15" s="89" t="s">
        <v>42</v>
      </c>
      <c r="CB15" s="89" t="s">
        <v>70</v>
      </c>
      <c r="CC15" s="89" t="s">
        <v>71</v>
      </c>
    </row>
    <row r="16" spans="1:81" s="3" customFormat="1" ht="12.75">
      <c r="A16" s="90">
        <v>12</v>
      </c>
      <c r="B16" s="90" t="s">
        <v>807</v>
      </c>
      <c r="C16" s="90" t="s">
        <v>825</v>
      </c>
      <c r="D16" s="89" t="s">
        <v>820</v>
      </c>
      <c r="E16" s="90" t="s">
        <v>289</v>
      </c>
      <c r="F16" s="64">
        <f t="shared" si="0"/>
        <v>147</v>
      </c>
      <c r="G16" s="2"/>
      <c r="H16" s="33"/>
      <c r="I16" s="5"/>
      <c r="J16" s="35">
        <f t="shared" si="1"/>
        <v>6</v>
      </c>
      <c r="K16" s="26">
        <f t="shared" si="2"/>
        <v>147</v>
      </c>
      <c r="L16" s="26"/>
      <c r="M16" s="66"/>
      <c r="N16" s="66"/>
      <c r="O16" s="65" t="str">
        <f t="shared" si="3"/>
        <v> 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89" t="s">
        <v>42</v>
      </c>
      <c r="AC16" s="89" t="s">
        <v>76</v>
      </c>
      <c r="AD16" s="89" t="s">
        <v>105</v>
      </c>
      <c r="AE16" s="89" t="s">
        <v>42</v>
      </c>
      <c r="AF16" s="89" t="s">
        <v>72</v>
      </c>
      <c r="AG16" s="89" t="s">
        <v>69</v>
      </c>
      <c r="AH16" s="1"/>
      <c r="AI16" s="1"/>
      <c r="AJ16" s="1"/>
      <c r="AK16" s="89" t="s">
        <v>42</v>
      </c>
      <c r="AL16" s="89" t="s">
        <v>72</v>
      </c>
      <c r="AM16" s="89" t="s">
        <v>69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89" t="s">
        <v>42</v>
      </c>
      <c r="BS16" s="89" t="s">
        <v>64</v>
      </c>
      <c r="BT16" s="89" t="s">
        <v>65</v>
      </c>
      <c r="BU16" s="1"/>
      <c r="BV16" s="1"/>
      <c r="BW16" s="1"/>
      <c r="BX16" s="89" t="s">
        <v>42</v>
      </c>
      <c r="BY16" s="89" t="s">
        <v>82</v>
      </c>
      <c r="BZ16" s="89" t="s">
        <v>83</v>
      </c>
      <c r="CA16" s="89" t="s">
        <v>42</v>
      </c>
      <c r="CB16" s="89" t="s">
        <v>82</v>
      </c>
      <c r="CC16" s="89" t="s">
        <v>83</v>
      </c>
    </row>
    <row r="17" spans="1:81" s="3" customFormat="1" ht="12.75">
      <c r="A17" s="90">
        <v>13</v>
      </c>
      <c r="B17" s="90" t="s">
        <v>807</v>
      </c>
      <c r="C17" s="90" t="s">
        <v>824</v>
      </c>
      <c r="D17" s="89" t="s">
        <v>812</v>
      </c>
      <c r="E17" s="90" t="s">
        <v>318</v>
      </c>
      <c r="F17" s="64">
        <f t="shared" si="0"/>
        <v>133</v>
      </c>
      <c r="G17" s="2"/>
      <c r="H17" s="33"/>
      <c r="I17" s="5"/>
      <c r="J17" s="35">
        <f t="shared" si="1"/>
        <v>3</v>
      </c>
      <c r="K17" s="26">
        <f t="shared" si="2"/>
        <v>83</v>
      </c>
      <c r="L17" s="26"/>
      <c r="M17" s="66">
        <v>50</v>
      </c>
      <c r="N17" s="66"/>
      <c r="O17" s="65" t="str">
        <f t="shared" si="3"/>
        <v> </v>
      </c>
      <c r="P17" s="1"/>
      <c r="Q17" s="1"/>
      <c r="R17" s="1"/>
      <c r="S17" s="1"/>
      <c r="T17" s="1"/>
      <c r="U17" s="1"/>
      <c r="V17" s="1"/>
      <c r="W17" s="1"/>
      <c r="X17" s="1"/>
      <c r="Y17" s="89" t="s">
        <v>42</v>
      </c>
      <c r="Z17" s="89" t="s">
        <v>67</v>
      </c>
      <c r="AA17" s="89" t="s">
        <v>68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89" t="s">
        <v>42</v>
      </c>
      <c r="BA17" s="89" t="s">
        <v>70</v>
      </c>
      <c r="BB17" s="89" t="s">
        <v>71</v>
      </c>
      <c r="BC17" s="1"/>
      <c r="BD17" s="1"/>
      <c r="BE17" s="1"/>
      <c r="BF17" s="89" t="s">
        <v>42</v>
      </c>
      <c r="BG17" s="89" t="s">
        <v>42</v>
      </c>
      <c r="BH17" s="89" t="s">
        <v>91</v>
      </c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s="3" customFormat="1" ht="12.75">
      <c r="A18" s="90">
        <v>14</v>
      </c>
      <c r="B18" s="90" t="s">
        <v>807</v>
      </c>
      <c r="C18" s="90" t="s">
        <v>826</v>
      </c>
      <c r="D18" s="89" t="s">
        <v>809</v>
      </c>
      <c r="E18" s="90" t="s">
        <v>153</v>
      </c>
      <c r="F18" s="64">
        <f t="shared" si="0"/>
        <v>114</v>
      </c>
      <c r="G18" s="2"/>
      <c r="H18" s="33"/>
      <c r="I18" s="5"/>
      <c r="J18" s="35">
        <f t="shared" si="1"/>
        <v>4</v>
      </c>
      <c r="K18" s="26">
        <f t="shared" si="2"/>
        <v>114</v>
      </c>
      <c r="L18" s="26"/>
      <c r="M18" s="66"/>
      <c r="N18" s="66"/>
      <c r="O18" s="65" t="str">
        <f t="shared" si="3"/>
        <v> 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89" t="s">
        <v>42</v>
      </c>
      <c r="AI18" s="89" t="s">
        <v>72</v>
      </c>
      <c r="AJ18" s="89" t="s">
        <v>69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89" t="s">
        <v>42</v>
      </c>
      <c r="BD18" s="89" t="s">
        <v>70</v>
      </c>
      <c r="BE18" s="89" t="s">
        <v>71</v>
      </c>
      <c r="BF18" s="1"/>
      <c r="BG18" s="1"/>
      <c r="BH18" s="1"/>
      <c r="BI18" s="89" t="s">
        <v>42</v>
      </c>
      <c r="BJ18" s="89" t="s">
        <v>53</v>
      </c>
      <c r="BK18" s="89" t="s">
        <v>66</v>
      </c>
      <c r="BL18" s="1"/>
      <c r="BM18" s="1"/>
      <c r="BN18" s="1"/>
      <c r="BO18" s="1"/>
      <c r="BP18" s="1"/>
      <c r="BQ18" s="1"/>
      <c r="BR18" s="89" t="s">
        <v>42</v>
      </c>
      <c r="BS18" s="89" t="s">
        <v>42</v>
      </c>
      <c r="BT18" s="89" t="s">
        <v>91</v>
      </c>
      <c r="BU18" s="1"/>
      <c r="BV18" s="1"/>
      <c r="BW18" s="1"/>
      <c r="BX18" s="1"/>
      <c r="BY18" s="1"/>
      <c r="BZ18" s="1"/>
      <c r="CA18" s="1"/>
      <c r="CB18" s="1"/>
      <c r="CC18" s="1"/>
    </row>
    <row r="19" spans="1:81" s="3" customFormat="1" ht="12.75">
      <c r="A19" s="90">
        <v>15</v>
      </c>
      <c r="B19" s="90" t="s">
        <v>807</v>
      </c>
      <c r="C19" s="90" t="s">
        <v>827</v>
      </c>
      <c r="D19" s="89" t="s">
        <v>818</v>
      </c>
      <c r="E19" s="90" t="s">
        <v>828</v>
      </c>
      <c r="F19" s="64">
        <f t="shared" si="0"/>
        <v>110</v>
      </c>
      <c r="G19" s="2"/>
      <c r="H19" s="33"/>
      <c r="I19" s="5"/>
      <c r="J19" s="35">
        <f t="shared" si="1"/>
        <v>5</v>
      </c>
      <c r="K19" s="26">
        <f t="shared" si="2"/>
        <v>110</v>
      </c>
      <c r="L19" s="26"/>
      <c r="M19" s="66"/>
      <c r="N19" s="66"/>
      <c r="O19" s="65" t="str">
        <f t="shared" si="3"/>
        <v> </v>
      </c>
      <c r="P19" s="89" t="s">
        <v>42</v>
      </c>
      <c r="Q19" s="89" t="s">
        <v>82</v>
      </c>
      <c r="R19" s="89" t="s">
        <v>83</v>
      </c>
      <c r="S19" s="89" t="s">
        <v>42</v>
      </c>
      <c r="T19" s="89" t="s">
        <v>87</v>
      </c>
      <c r="U19" s="89" t="s">
        <v>77</v>
      </c>
      <c r="V19" s="89" t="s">
        <v>42</v>
      </c>
      <c r="W19" s="89" t="s">
        <v>74</v>
      </c>
      <c r="X19" s="89" t="s">
        <v>75</v>
      </c>
      <c r="Y19" s="89" t="s">
        <v>42</v>
      </c>
      <c r="Z19" s="89" t="s">
        <v>76</v>
      </c>
      <c r="AA19" s="89" t="s">
        <v>105</v>
      </c>
      <c r="AB19" s="89" t="s">
        <v>42</v>
      </c>
      <c r="AC19" s="89" t="s">
        <v>101</v>
      </c>
      <c r="AD19" s="89" t="s">
        <v>102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s="3" customFormat="1" ht="12.75">
      <c r="A20" s="90">
        <v>16</v>
      </c>
      <c r="B20" s="90" t="s">
        <v>807</v>
      </c>
      <c r="C20" s="90" t="s">
        <v>832</v>
      </c>
      <c r="D20" s="89" t="s">
        <v>820</v>
      </c>
      <c r="E20" s="90" t="s">
        <v>223</v>
      </c>
      <c r="F20" s="64">
        <f t="shared" si="0"/>
        <v>97</v>
      </c>
      <c r="G20" s="2"/>
      <c r="H20" s="33"/>
      <c r="I20" s="5"/>
      <c r="J20" s="35">
        <f t="shared" si="1"/>
        <v>3</v>
      </c>
      <c r="K20" s="26">
        <f t="shared" si="2"/>
        <v>72</v>
      </c>
      <c r="L20" s="26"/>
      <c r="M20" s="66"/>
      <c r="N20" s="66">
        <v>25</v>
      </c>
      <c r="O20" s="65" t="str">
        <f t="shared" si="3"/>
        <v> 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89" t="s">
        <v>42</v>
      </c>
      <c r="BD20" s="89" t="s">
        <v>67</v>
      </c>
      <c r="BE20" s="89" t="s">
        <v>68</v>
      </c>
      <c r="BF20" s="1"/>
      <c r="BG20" s="1"/>
      <c r="BH20" s="1"/>
      <c r="BI20" s="89" t="s">
        <v>42</v>
      </c>
      <c r="BJ20" s="89" t="s">
        <v>82</v>
      </c>
      <c r="BK20" s="89" t="s">
        <v>83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89" t="s">
        <v>42</v>
      </c>
      <c r="CB20" s="89" t="s">
        <v>74</v>
      </c>
      <c r="CC20" s="89" t="s">
        <v>75</v>
      </c>
    </row>
    <row r="21" spans="1:81" s="3" customFormat="1" ht="12.75">
      <c r="A21" s="90">
        <v>17</v>
      </c>
      <c r="B21" s="90" t="s">
        <v>807</v>
      </c>
      <c r="C21" s="90" t="s">
        <v>829</v>
      </c>
      <c r="D21" s="89" t="s">
        <v>809</v>
      </c>
      <c r="E21" s="90" t="s">
        <v>684</v>
      </c>
      <c r="F21" s="64">
        <f t="shared" si="0"/>
        <v>89</v>
      </c>
      <c r="G21" s="2"/>
      <c r="H21" s="33"/>
      <c r="I21" s="5"/>
      <c r="J21" s="35">
        <f t="shared" si="1"/>
        <v>3</v>
      </c>
      <c r="K21" s="26">
        <f t="shared" si="2"/>
        <v>89</v>
      </c>
      <c r="L21" s="26"/>
      <c r="M21" s="66"/>
      <c r="N21" s="66"/>
      <c r="O21" s="65" t="str">
        <f t="shared" si="3"/>
        <v> 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89" t="s">
        <v>42</v>
      </c>
      <c r="BM21" s="89" t="s">
        <v>53</v>
      </c>
      <c r="BN21" s="89" t="s">
        <v>66</v>
      </c>
      <c r="BO21" s="1"/>
      <c r="BP21" s="1"/>
      <c r="BQ21" s="1"/>
      <c r="BR21" s="1"/>
      <c r="BS21" s="1"/>
      <c r="BT21" s="1"/>
      <c r="BU21" s="89" t="s">
        <v>42</v>
      </c>
      <c r="BV21" s="89" t="s">
        <v>42</v>
      </c>
      <c r="BW21" s="89" t="s">
        <v>91</v>
      </c>
      <c r="BX21" s="89" t="s">
        <v>42</v>
      </c>
      <c r="BY21" s="89" t="s">
        <v>42</v>
      </c>
      <c r="BZ21" s="89" t="s">
        <v>91</v>
      </c>
      <c r="CA21" s="1"/>
      <c r="CB21" s="1"/>
      <c r="CC21" s="1"/>
    </row>
    <row r="22" spans="1:81" s="3" customFormat="1" ht="12.75">
      <c r="A22" s="90">
        <v>18</v>
      </c>
      <c r="B22" s="90" t="s">
        <v>807</v>
      </c>
      <c r="C22" s="90" t="s">
        <v>830</v>
      </c>
      <c r="D22" s="89" t="s">
        <v>818</v>
      </c>
      <c r="E22" s="90" t="s">
        <v>615</v>
      </c>
      <c r="F22" s="64">
        <f t="shared" si="0"/>
        <v>84</v>
      </c>
      <c r="G22" s="2"/>
      <c r="H22" s="33"/>
      <c r="I22" s="5"/>
      <c r="J22" s="35">
        <f t="shared" si="1"/>
        <v>3</v>
      </c>
      <c r="K22" s="26">
        <f t="shared" si="2"/>
        <v>84</v>
      </c>
      <c r="L22" s="26"/>
      <c r="M22" s="66"/>
      <c r="N22" s="66"/>
      <c r="O22" s="65" t="str">
        <f t="shared" si="3"/>
        <v> </v>
      </c>
      <c r="P22" s="89" t="s">
        <v>42</v>
      </c>
      <c r="Q22" s="89" t="s">
        <v>53</v>
      </c>
      <c r="R22" s="89" t="s">
        <v>66</v>
      </c>
      <c r="S22" s="1"/>
      <c r="T22" s="1"/>
      <c r="U22" s="1"/>
      <c r="V22" s="1"/>
      <c r="W22" s="1"/>
      <c r="X22" s="1"/>
      <c r="Y22" s="89" t="s">
        <v>42</v>
      </c>
      <c r="Z22" s="89" t="s">
        <v>72</v>
      </c>
      <c r="AA22" s="89" t="s">
        <v>69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89" t="s">
        <v>42</v>
      </c>
      <c r="AO22" s="89" t="s">
        <v>70</v>
      </c>
      <c r="AP22" s="89" t="s">
        <v>71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s="3" customFormat="1" ht="12.75">
      <c r="A23" s="90">
        <v>19</v>
      </c>
      <c r="B23" s="90" t="s">
        <v>807</v>
      </c>
      <c r="C23" s="90" t="s">
        <v>831</v>
      </c>
      <c r="D23" s="89" t="s">
        <v>815</v>
      </c>
      <c r="E23" s="90" t="s">
        <v>642</v>
      </c>
      <c r="F23" s="64">
        <f t="shared" si="0"/>
        <v>84</v>
      </c>
      <c r="G23" s="2"/>
      <c r="H23" s="33"/>
      <c r="I23" s="5"/>
      <c r="J23" s="35">
        <f t="shared" si="1"/>
        <v>3</v>
      </c>
      <c r="K23" s="26">
        <f t="shared" si="2"/>
        <v>84</v>
      </c>
      <c r="L23" s="26"/>
      <c r="M23" s="66"/>
      <c r="N23" s="66"/>
      <c r="O23" s="65" t="str">
        <f t="shared" si="3"/>
        <v> 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89" t="s">
        <v>42</v>
      </c>
      <c r="AI23" s="89" t="s">
        <v>42</v>
      </c>
      <c r="AJ23" s="89" t="s">
        <v>91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89" t="s">
        <v>42</v>
      </c>
      <c r="BD23" s="89" t="s">
        <v>72</v>
      </c>
      <c r="BE23" s="89" t="s">
        <v>69</v>
      </c>
      <c r="BF23" s="1"/>
      <c r="BG23" s="1"/>
      <c r="BH23" s="1"/>
      <c r="BI23" s="89" t="s">
        <v>42</v>
      </c>
      <c r="BJ23" s="89" t="s">
        <v>72</v>
      </c>
      <c r="BK23" s="89" t="s">
        <v>69</v>
      </c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s="3" customFormat="1" ht="12.75">
      <c r="A24" s="90">
        <v>20</v>
      </c>
      <c r="B24" s="90" t="s">
        <v>807</v>
      </c>
      <c r="C24" s="90" t="s">
        <v>833</v>
      </c>
      <c r="D24" s="89" t="s">
        <v>812</v>
      </c>
      <c r="E24" s="90" t="s">
        <v>265</v>
      </c>
      <c r="F24" s="64">
        <f t="shared" si="0"/>
        <v>69</v>
      </c>
      <c r="G24" s="2"/>
      <c r="H24" s="33"/>
      <c r="I24" s="5"/>
      <c r="J24" s="35">
        <f t="shared" si="1"/>
        <v>3</v>
      </c>
      <c r="K24" s="26">
        <f t="shared" si="2"/>
        <v>69</v>
      </c>
      <c r="L24" s="26"/>
      <c r="M24" s="66"/>
      <c r="N24" s="66"/>
      <c r="O24" s="65" t="str">
        <f t="shared" si="3"/>
        <v> 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89" t="s">
        <v>42</v>
      </c>
      <c r="AC24" s="89" t="s">
        <v>82</v>
      </c>
      <c r="AD24" s="89" t="s">
        <v>83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89" t="s">
        <v>42</v>
      </c>
      <c r="AU24" s="89" t="s">
        <v>72</v>
      </c>
      <c r="AV24" s="89" t="s">
        <v>69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89" t="s">
        <v>42</v>
      </c>
      <c r="BY24" s="89" t="s">
        <v>86</v>
      </c>
      <c r="BZ24" s="89" t="s">
        <v>104</v>
      </c>
      <c r="CA24" s="1"/>
      <c r="CB24" s="1"/>
      <c r="CC24" s="1"/>
    </row>
    <row r="25" spans="1:81" s="3" customFormat="1" ht="12.75">
      <c r="A25" s="90">
        <v>21</v>
      </c>
      <c r="B25" s="90" t="s">
        <v>807</v>
      </c>
      <c r="C25" s="90" t="s">
        <v>837</v>
      </c>
      <c r="D25" s="89" t="s">
        <v>809</v>
      </c>
      <c r="E25" s="90" t="s">
        <v>223</v>
      </c>
      <c r="F25" s="64">
        <f t="shared" si="0"/>
        <v>67</v>
      </c>
      <c r="G25" s="2"/>
      <c r="H25" s="33"/>
      <c r="I25" s="5"/>
      <c r="J25" s="35">
        <f t="shared" si="1"/>
        <v>3</v>
      </c>
      <c r="K25" s="26">
        <f t="shared" si="2"/>
        <v>67</v>
      </c>
      <c r="L25" s="26"/>
      <c r="M25" s="66"/>
      <c r="N25" s="66"/>
      <c r="O25" s="65" t="str">
        <f t="shared" si="3"/>
        <v> 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89" t="s">
        <v>42</v>
      </c>
      <c r="BD25" s="89" t="s">
        <v>101</v>
      </c>
      <c r="BE25" s="89" t="s">
        <v>102</v>
      </c>
      <c r="BF25" s="1"/>
      <c r="BG25" s="1"/>
      <c r="BH25" s="1"/>
      <c r="BI25" s="89" t="s">
        <v>42</v>
      </c>
      <c r="BJ25" s="89" t="s">
        <v>76</v>
      </c>
      <c r="BK25" s="89" t="s">
        <v>105</v>
      </c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89" t="s">
        <v>42</v>
      </c>
      <c r="CB25" s="89" t="s">
        <v>64</v>
      </c>
      <c r="CC25" s="89" t="s">
        <v>65</v>
      </c>
    </row>
    <row r="26" spans="1:81" s="3" customFormat="1" ht="12.75">
      <c r="A26" s="90">
        <v>22</v>
      </c>
      <c r="B26" s="90" t="s">
        <v>807</v>
      </c>
      <c r="C26" s="90" t="s">
        <v>834</v>
      </c>
      <c r="D26" s="89" t="s">
        <v>818</v>
      </c>
      <c r="E26" s="90" t="s">
        <v>161</v>
      </c>
      <c r="F26" s="64">
        <f t="shared" si="0"/>
        <v>57</v>
      </c>
      <c r="G26" s="2"/>
      <c r="H26" s="33"/>
      <c r="I26" s="5"/>
      <c r="J26" s="35">
        <f t="shared" si="1"/>
        <v>2</v>
      </c>
      <c r="K26" s="26">
        <f t="shared" si="2"/>
        <v>57</v>
      </c>
      <c r="L26" s="26"/>
      <c r="M26" s="66"/>
      <c r="N26" s="66"/>
      <c r="O26" s="65" t="str">
        <f t="shared" si="3"/>
        <v> 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89" t="s">
        <v>42</v>
      </c>
      <c r="AC26" s="89" t="s">
        <v>53</v>
      </c>
      <c r="AD26" s="89" t="s">
        <v>66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89" t="s">
        <v>42</v>
      </c>
      <c r="BM26" s="89" t="s">
        <v>70</v>
      </c>
      <c r="BN26" s="89" t="s">
        <v>71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s="3" customFormat="1" ht="12.75">
      <c r="A27" s="90">
        <v>23</v>
      </c>
      <c r="B27" s="90" t="s">
        <v>807</v>
      </c>
      <c r="C27" s="90" t="s">
        <v>845</v>
      </c>
      <c r="D27" s="89" t="s">
        <v>815</v>
      </c>
      <c r="E27" s="90" t="s">
        <v>370</v>
      </c>
      <c r="F27" s="64">
        <f t="shared" si="0"/>
        <v>54</v>
      </c>
      <c r="G27" s="2"/>
      <c r="H27" s="33"/>
      <c r="I27" s="5"/>
      <c r="J27" s="35">
        <f t="shared" si="1"/>
        <v>2</v>
      </c>
      <c r="K27" s="26">
        <f t="shared" si="2"/>
        <v>54</v>
      </c>
      <c r="L27" s="26"/>
      <c r="M27" s="66"/>
      <c r="N27" s="66"/>
      <c r="O27" s="65" t="str">
        <f t="shared" si="3"/>
        <v> 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89" t="s">
        <v>42</v>
      </c>
      <c r="BY27" s="89" t="s">
        <v>72</v>
      </c>
      <c r="BZ27" s="89" t="s">
        <v>69</v>
      </c>
      <c r="CA27" s="89" t="s">
        <v>42</v>
      </c>
      <c r="CB27" s="89" t="s">
        <v>72</v>
      </c>
      <c r="CC27" s="89" t="s">
        <v>69</v>
      </c>
    </row>
    <row r="28" spans="1:81" s="3" customFormat="1" ht="12.75">
      <c r="A28" s="90">
        <v>24</v>
      </c>
      <c r="B28" s="90" t="s">
        <v>807</v>
      </c>
      <c r="C28" s="90" t="s">
        <v>835</v>
      </c>
      <c r="D28" s="89" t="s">
        <v>815</v>
      </c>
      <c r="E28" s="90" t="s">
        <v>219</v>
      </c>
      <c r="F28" s="64">
        <f t="shared" si="0"/>
        <v>50</v>
      </c>
      <c r="G28" s="2"/>
      <c r="H28" s="33"/>
      <c r="I28" s="5"/>
      <c r="J28" s="35">
        <f t="shared" si="1"/>
        <v>2</v>
      </c>
      <c r="K28" s="26">
        <f t="shared" si="2"/>
        <v>50</v>
      </c>
      <c r="L28" s="26"/>
      <c r="M28" s="66"/>
      <c r="N28" s="66"/>
      <c r="O28" s="65" t="str">
        <f t="shared" si="3"/>
        <v> 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89" t="s">
        <v>42</v>
      </c>
      <c r="BD28" s="89" t="s">
        <v>87</v>
      </c>
      <c r="BE28" s="89" t="s">
        <v>77</v>
      </c>
      <c r="BF28" s="1"/>
      <c r="BG28" s="1"/>
      <c r="BH28" s="1"/>
      <c r="BI28" s="89" t="s">
        <v>42</v>
      </c>
      <c r="BJ28" s="89" t="s">
        <v>70</v>
      </c>
      <c r="BK28" s="89" t="s">
        <v>71</v>
      </c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s="3" customFormat="1" ht="12.75">
      <c r="A29" s="90">
        <v>25</v>
      </c>
      <c r="B29" s="90" t="s">
        <v>807</v>
      </c>
      <c r="C29" s="90" t="s">
        <v>836</v>
      </c>
      <c r="D29" s="89" t="s">
        <v>809</v>
      </c>
      <c r="E29" s="90" t="s">
        <v>466</v>
      </c>
      <c r="F29" s="64">
        <f t="shared" si="0"/>
        <v>47</v>
      </c>
      <c r="G29" s="2"/>
      <c r="H29" s="33"/>
      <c r="I29" s="5"/>
      <c r="J29" s="35">
        <f t="shared" si="1"/>
        <v>2</v>
      </c>
      <c r="K29" s="26">
        <f t="shared" si="2"/>
        <v>47</v>
      </c>
      <c r="L29" s="26"/>
      <c r="M29" s="66"/>
      <c r="N29" s="66"/>
      <c r="O29" s="65" t="str">
        <f t="shared" si="3"/>
        <v> 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89" t="s">
        <v>42</v>
      </c>
      <c r="AI29" s="89" t="s">
        <v>74</v>
      </c>
      <c r="AJ29" s="89" t="s">
        <v>75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89" t="s">
        <v>42</v>
      </c>
      <c r="BD29" s="89" t="s">
        <v>82</v>
      </c>
      <c r="BE29" s="89" t="s">
        <v>83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s="3" customFormat="1" ht="12.75">
      <c r="A30" s="90">
        <v>26</v>
      </c>
      <c r="B30" s="90" t="s">
        <v>807</v>
      </c>
      <c r="C30" s="90" t="s">
        <v>838</v>
      </c>
      <c r="D30" s="89" t="s">
        <v>812</v>
      </c>
      <c r="E30" s="90" t="s">
        <v>521</v>
      </c>
      <c r="F30" s="64">
        <f t="shared" si="0"/>
        <v>40</v>
      </c>
      <c r="G30" s="2"/>
      <c r="H30" s="33"/>
      <c r="I30" s="5"/>
      <c r="J30" s="35">
        <f t="shared" si="1"/>
        <v>2</v>
      </c>
      <c r="K30" s="26">
        <f t="shared" si="2"/>
        <v>40</v>
      </c>
      <c r="L30" s="26"/>
      <c r="M30" s="66"/>
      <c r="N30" s="66"/>
      <c r="O30" s="65" t="str">
        <f t="shared" si="3"/>
        <v> </v>
      </c>
      <c r="P30" s="1"/>
      <c r="Q30" s="1"/>
      <c r="R30" s="1"/>
      <c r="S30" s="1"/>
      <c r="T30" s="1"/>
      <c r="U30" s="1"/>
      <c r="V30" s="1"/>
      <c r="W30" s="1"/>
      <c r="X30" s="1"/>
      <c r="Y30" s="89" t="s">
        <v>42</v>
      </c>
      <c r="Z30" s="89" t="s">
        <v>101</v>
      </c>
      <c r="AA30" s="89" t="s">
        <v>102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89" t="s">
        <v>42</v>
      </c>
      <c r="BY30" s="89" t="s">
        <v>101</v>
      </c>
      <c r="BZ30" s="89" t="s">
        <v>102</v>
      </c>
      <c r="CA30" s="1"/>
      <c r="CB30" s="1"/>
      <c r="CC30" s="1"/>
    </row>
    <row r="31" spans="1:81" s="3" customFormat="1" ht="12.75">
      <c r="A31" s="90">
        <v>27</v>
      </c>
      <c r="B31" s="90" t="s">
        <v>807</v>
      </c>
      <c r="C31" s="90" t="s">
        <v>839</v>
      </c>
      <c r="D31" s="89" t="s">
        <v>809</v>
      </c>
      <c r="E31" s="90" t="s">
        <v>375</v>
      </c>
      <c r="F31" s="64">
        <f t="shared" si="0"/>
        <v>39</v>
      </c>
      <c r="G31" s="2"/>
      <c r="H31" s="33"/>
      <c r="I31" s="5"/>
      <c r="J31" s="35">
        <f t="shared" si="1"/>
        <v>2</v>
      </c>
      <c r="K31" s="26">
        <f t="shared" si="2"/>
        <v>39</v>
      </c>
      <c r="L31" s="26"/>
      <c r="M31" s="66"/>
      <c r="N31" s="66"/>
      <c r="O31" s="65" t="str">
        <f t="shared" si="3"/>
        <v> </v>
      </c>
      <c r="P31" s="1"/>
      <c r="Q31" s="1"/>
      <c r="R31" s="1"/>
      <c r="S31" s="89" t="s">
        <v>42</v>
      </c>
      <c r="T31" s="89" t="s">
        <v>101</v>
      </c>
      <c r="U31" s="89" t="s">
        <v>102</v>
      </c>
      <c r="V31" s="1"/>
      <c r="W31" s="1"/>
      <c r="X31" s="1"/>
      <c r="Y31" s="1"/>
      <c r="Z31" s="1"/>
      <c r="AA31" s="1"/>
      <c r="AB31" s="89" t="s">
        <v>42</v>
      </c>
      <c r="AC31" s="89" t="s">
        <v>86</v>
      </c>
      <c r="AD31" s="89" t="s">
        <v>104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s="3" customFormat="1" ht="12.75">
      <c r="A32" s="90">
        <v>28</v>
      </c>
      <c r="B32" s="90" t="s">
        <v>807</v>
      </c>
      <c r="C32" s="90" t="s">
        <v>840</v>
      </c>
      <c r="D32" s="89" t="s">
        <v>809</v>
      </c>
      <c r="E32" s="90" t="s">
        <v>115</v>
      </c>
      <c r="F32" s="64">
        <f t="shared" si="0"/>
        <v>30</v>
      </c>
      <c r="G32" s="2"/>
      <c r="H32" s="33"/>
      <c r="I32" s="5"/>
      <c r="J32" s="35">
        <f t="shared" si="1"/>
        <v>2</v>
      </c>
      <c r="K32" s="26">
        <f t="shared" si="2"/>
        <v>30</v>
      </c>
      <c r="L32" s="26"/>
      <c r="M32" s="66"/>
      <c r="N32" s="66"/>
      <c r="O32" s="65" t="str">
        <f t="shared" si="3"/>
        <v> 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89" t="s">
        <v>42</v>
      </c>
      <c r="AI32" s="89" t="s">
        <v>99</v>
      </c>
      <c r="AJ32" s="89" t="s">
        <v>108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89" t="s">
        <v>42</v>
      </c>
      <c r="BD32" s="89" t="s">
        <v>99</v>
      </c>
      <c r="BE32" s="89" t="s">
        <v>108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s="3" customFormat="1" ht="12.75">
      <c r="A33" s="90">
        <v>29</v>
      </c>
      <c r="B33" s="90" t="s">
        <v>807</v>
      </c>
      <c r="C33" s="90" t="s">
        <v>841</v>
      </c>
      <c r="D33" s="89" t="s">
        <v>809</v>
      </c>
      <c r="E33" s="90" t="s">
        <v>842</v>
      </c>
      <c r="F33" s="64">
        <f t="shared" si="0"/>
        <v>30</v>
      </c>
      <c r="G33" s="2"/>
      <c r="H33" s="33"/>
      <c r="I33" s="5"/>
      <c r="J33" s="35">
        <f t="shared" si="1"/>
        <v>1</v>
      </c>
      <c r="K33" s="26">
        <f t="shared" si="2"/>
        <v>30</v>
      </c>
      <c r="L33" s="26"/>
      <c r="M33" s="66"/>
      <c r="N33" s="66"/>
      <c r="O33" s="65" t="str">
        <f t="shared" si="3"/>
        <v> 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89" t="s">
        <v>42</v>
      </c>
      <c r="BM33" s="89" t="s">
        <v>42</v>
      </c>
      <c r="BN33" s="89" t="s">
        <v>91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s="3" customFormat="1" ht="12.75">
      <c r="A34" s="90">
        <v>30</v>
      </c>
      <c r="B34" s="90" t="s">
        <v>807</v>
      </c>
      <c r="C34" s="90" t="s">
        <v>843</v>
      </c>
      <c r="D34" s="89" t="s">
        <v>812</v>
      </c>
      <c r="E34" s="90" t="s">
        <v>844</v>
      </c>
      <c r="F34" s="64">
        <f t="shared" si="0"/>
        <v>28</v>
      </c>
      <c r="G34" s="2"/>
      <c r="H34" s="33"/>
      <c r="I34" s="5"/>
      <c r="J34" s="35">
        <f t="shared" si="1"/>
        <v>1</v>
      </c>
      <c r="K34" s="26">
        <f t="shared" si="2"/>
        <v>28</v>
      </c>
      <c r="L34" s="26"/>
      <c r="M34" s="66"/>
      <c r="N34" s="66"/>
      <c r="O34" s="65" t="str">
        <f t="shared" si="3"/>
        <v> 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89" t="s">
        <v>42</v>
      </c>
      <c r="AI34" s="89" t="s">
        <v>70</v>
      </c>
      <c r="AJ34" s="89" t="s">
        <v>71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s="3" customFormat="1" ht="12.75">
      <c r="A35" s="90">
        <v>31</v>
      </c>
      <c r="B35" s="90" t="s">
        <v>807</v>
      </c>
      <c r="C35" s="90" t="s">
        <v>846</v>
      </c>
      <c r="D35" s="89" t="s">
        <v>812</v>
      </c>
      <c r="E35" s="90" t="s">
        <v>503</v>
      </c>
      <c r="F35" s="64">
        <f t="shared" si="0"/>
        <v>24</v>
      </c>
      <c r="G35" s="2"/>
      <c r="H35" s="33"/>
      <c r="I35" s="5"/>
      <c r="J35" s="35">
        <f t="shared" si="1"/>
        <v>1</v>
      </c>
      <c r="K35" s="26">
        <f t="shared" si="2"/>
        <v>24</v>
      </c>
      <c r="L35" s="26"/>
      <c r="M35" s="66"/>
      <c r="N35" s="66"/>
      <c r="O35" s="65" t="str">
        <f t="shared" si="3"/>
        <v> 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89" t="s">
        <v>42</v>
      </c>
      <c r="BM35" s="89" t="s">
        <v>74</v>
      </c>
      <c r="BN35" s="89" t="s">
        <v>75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s="3" customFormat="1" ht="12.75">
      <c r="A36" s="90">
        <v>32</v>
      </c>
      <c r="B36" s="90" t="s">
        <v>807</v>
      </c>
      <c r="C36" s="90" t="s">
        <v>847</v>
      </c>
      <c r="D36" s="89" t="s">
        <v>818</v>
      </c>
      <c r="E36" s="90" t="s">
        <v>642</v>
      </c>
      <c r="F36" s="64">
        <f t="shared" si="0"/>
        <v>21</v>
      </c>
      <c r="G36" s="2"/>
      <c r="H36" s="33"/>
      <c r="I36" s="5"/>
      <c r="J36" s="35">
        <f t="shared" si="1"/>
        <v>1</v>
      </c>
      <c r="K36" s="26">
        <f t="shared" si="2"/>
        <v>21</v>
      </c>
      <c r="L36" s="26"/>
      <c r="M36" s="66"/>
      <c r="N36" s="66"/>
      <c r="O36" s="65" t="str">
        <f t="shared" si="3"/>
        <v> 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89" t="s">
        <v>42</v>
      </c>
      <c r="AI36" s="89" t="s">
        <v>76</v>
      </c>
      <c r="AJ36" s="89" t="s">
        <v>105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s="3" customFormat="1" ht="12.75">
      <c r="A37" s="90">
        <v>33</v>
      </c>
      <c r="B37" s="90" t="s">
        <v>807</v>
      </c>
      <c r="C37" s="90" t="s">
        <v>848</v>
      </c>
      <c r="D37" s="89" t="s">
        <v>809</v>
      </c>
      <c r="E37" s="90" t="s">
        <v>642</v>
      </c>
      <c r="F37" s="64">
        <f t="shared" si="0"/>
        <v>19</v>
      </c>
      <c r="G37" s="2"/>
      <c r="H37" s="33"/>
      <c r="I37" s="5"/>
      <c r="J37" s="35">
        <f t="shared" si="1"/>
        <v>1</v>
      </c>
      <c r="K37" s="26">
        <f t="shared" si="2"/>
        <v>19</v>
      </c>
      <c r="L37" s="26"/>
      <c r="M37" s="66"/>
      <c r="N37" s="66"/>
      <c r="O37" s="65" t="str">
        <f t="shared" si="3"/>
        <v> 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89" t="s">
        <v>42</v>
      </c>
      <c r="AI37" s="89" t="s">
        <v>86</v>
      </c>
      <c r="AJ37" s="89" t="s">
        <v>104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s="3" customFormat="1" ht="12.75">
      <c r="A38" s="90">
        <v>34</v>
      </c>
      <c r="B38" s="90" t="s">
        <v>807</v>
      </c>
      <c r="C38" s="90" t="s">
        <v>849</v>
      </c>
      <c r="D38" s="89" t="s">
        <v>820</v>
      </c>
      <c r="E38" s="90" t="s">
        <v>219</v>
      </c>
      <c r="F38" s="64">
        <f t="shared" si="0"/>
        <v>18</v>
      </c>
      <c r="G38" s="2"/>
      <c r="H38" s="33"/>
      <c r="I38" s="5"/>
      <c r="J38" s="35">
        <f t="shared" si="1"/>
        <v>1</v>
      </c>
      <c r="K38" s="26">
        <f t="shared" si="2"/>
        <v>18</v>
      </c>
      <c r="L38" s="26"/>
      <c r="M38" s="66"/>
      <c r="N38" s="66"/>
      <c r="O38" s="65" t="str">
        <f t="shared" si="3"/>
        <v> 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89" t="s">
        <v>42</v>
      </c>
      <c r="AI38" s="89" t="s">
        <v>103</v>
      </c>
      <c r="AJ38" s="89" t="s">
        <v>100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s="3" customFormat="1" ht="12.75">
      <c r="A39" s="90">
        <v>35</v>
      </c>
      <c r="B39" s="90" t="s">
        <v>807</v>
      </c>
      <c r="C39" s="90" t="s">
        <v>850</v>
      </c>
      <c r="D39" s="89" t="s">
        <v>820</v>
      </c>
      <c r="E39" s="90" t="s">
        <v>115</v>
      </c>
      <c r="F39" s="64">
        <f t="shared" si="0"/>
        <v>17</v>
      </c>
      <c r="G39" s="2"/>
      <c r="H39" s="33"/>
      <c r="I39" s="5"/>
      <c r="J39" s="35">
        <f t="shared" si="1"/>
        <v>1</v>
      </c>
      <c r="K39" s="26">
        <f t="shared" si="2"/>
        <v>17</v>
      </c>
      <c r="L39" s="26"/>
      <c r="M39" s="66"/>
      <c r="N39" s="66"/>
      <c r="O39" s="65" t="str">
        <f t="shared" si="3"/>
        <v> 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89" t="s">
        <v>42</v>
      </c>
      <c r="BJ39" s="89" t="s">
        <v>110</v>
      </c>
      <c r="BK39" s="89" t="s">
        <v>109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s="3" customFormat="1" ht="12.75">
      <c r="A40" s="90">
        <v>36</v>
      </c>
      <c r="B40" s="90" t="s">
        <v>807</v>
      </c>
      <c r="C40" s="90" t="s">
        <v>851</v>
      </c>
      <c r="D40" s="89" t="s">
        <v>820</v>
      </c>
      <c r="E40" s="90" t="s">
        <v>702</v>
      </c>
      <c r="F40" s="64">
        <f t="shared" si="0"/>
        <v>17</v>
      </c>
      <c r="G40" s="2"/>
      <c r="H40" s="33"/>
      <c r="I40" s="5"/>
      <c r="J40" s="35">
        <f t="shared" si="1"/>
        <v>1</v>
      </c>
      <c r="K40" s="26">
        <f t="shared" si="2"/>
        <v>17</v>
      </c>
      <c r="L40" s="26"/>
      <c r="M40" s="66"/>
      <c r="N40" s="66"/>
      <c r="O40" s="65" t="str">
        <f t="shared" si="3"/>
        <v> 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89" t="s">
        <v>42</v>
      </c>
      <c r="BY40" s="89" t="s">
        <v>110</v>
      </c>
      <c r="BZ40" s="89" t="s">
        <v>109</v>
      </c>
      <c r="CA40" s="1"/>
      <c r="CB40" s="1"/>
      <c r="CC40" s="1"/>
    </row>
    <row r="41" spans="1:81" s="3" customFormat="1" ht="12.75">
      <c r="A41" s="90">
        <v>37</v>
      </c>
      <c r="B41" s="90" t="s">
        <v>807</v>
      </c>
      <c r="C41" s="90" t="s">
        <v>852</v>
      </c>
      <c r="D41" s="89" t="s">
        <v>820</v>
      </c>
      <c r="E41" s="90" t="s">
        <v>226</v>
      </c>
      <c r="F41" s="64">
        <f t="shared" si="0"/>
        <v>16</v>
      </c>
      <c r="G41" s="2"/>
      <c r="H41" s="33"/>
      <c r="I41" s="5"/>
      <c r="J41" s="35">
        <f t="shared" si="1"/>
        <v>1</v>
      </c>
      <c r="K41" s="26">
        <f t="shared" si="2"/>
        <v>16</v>
      </c>
      <c r="L41" s="26"/>
      <c r="M41" s="66"/>
      <c r="N41" s="66"/>
      <c r="O41" s="65" t="str">
        <f t="shared" si="3"/>
        <v> 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89" t="s">
        <v>42</v>
      </c>
      <c r="AI41" s="89" t="s">
        <v>108</v>
      </c>
      <c r="AJ41" s="89" t="s">
        <v>99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2:15" s="3" customFormat="1" ht="12.75">
      <c r="B42" s="36"/>
      <c r="D42" s="22"/>
      <c r="J42" s="22"/>
      <c r="M42" s="62"/>
      <c r="N42" s="62"/>
      <c r="O42" s="23"/>
    </row>
    <row r="43" spans="2:15" s="3" customFormat="1" ht="12.75">
      <c r="B43" s="36"/>
      <c r="D43" s="22"/>
      <c r="J43" s="22"/>
      <c r="K43" s="105">
        <f>SUM(K3:K42)</f>
        <v>5253</v>
      </c>
      <c r="M43" s="62"/>
      <c r="N43" s="62"/>
      <c r="O43" s="23"/>
    </row>
    <row r="44" spans="2:15" s="3" customFormat="1" ht="12.75">
      <c r="B44" s="36"/>
      <c r="D44" s="22"/>
      <c r="J44" s="22"/>
      <c r="M44" s="62"/>
      <c r="N44" s="62"/>
      <c r="O44" s="23"/>
    </row>
    <row r="45" spans="2:15" s="3" customFormat="1" ht="12.75">
      <c r="B45" s="36"/>
      <c r="D45" s="22"/>
      <c r="J45" s="22"/>
      <c r="M45" s="62"/>
      <c r="N45" s="62"/>
      <c r="O45" s="23"/>
    </row>
    <row r="46" spans="2:15" s="3" customFormat="1" ht="12.75">
      <c r="B46" s="36"/>
      <c r="D46" s="22"/>
      <c r="J46" s="22"/>
      <c r="M46" s="62"/>
      <c r="N46" s="62"/>
      <c r="O46" s="23"/>
    </row>
    <row r="47" spans="2:15" s="3" customFormat="1" ht="12.75">
      <c r="B47" s="36"/>
      <c r="D47" s="22"/>
      <c r="J47" s="22"/>
      <c r="M47" s="62"/>
      <c r="N47" s="62"/>
      <c r="O47" s="23"/>
    </row>
    <row r="48" spans="2:15" s="3" customFormat="1" ht="12.75">
      <c r="B48" s="36"/>
      <c r="D48" s="22"/>
      <c r="J48" s="22"/>
      <c r="M48" s="62"/>
      <c r="N48" s="62"/>
      <c r="O48" s="23"/>
    </row>
    <row r="49" spans="2:15" s="3" customFormat="1" ht="12.75">
      <c r="B49" s="36"/>
      <c r="D49" s="22"/>
      <c r="J49" s="22"/>
      <c r="M49" s="62"/>
      <c r="N49" s="62"/>
      <c r="O49" s="23"/>
    </row>
    <row r="50" spans="2:15" s="3" customFormat="1" ht="12.75">
      <c r="B50" s="36"/>
      <c r="D50" s="22"/>
      <c r="J50" s="22"/>
      <c r="M50" s="62"/>
      <c r="N50" s="62"/>
      <c r="O50" s="23"/>
    </row>
    <row r="51" spans="2:15" s="3" customFormat="1" ht="12.75">
      <c r="B51" s="36"/>
      <c r="D51" s="22"/>
      <c r="J51" s="22"/>
      <c r="M51" s="62"/>
      <c r="N51" s="62"/>
      <c r="O51" s="23"/>
    </row>
    <row r="52" spans="2:15" s="3" customFormat="1" ht="12.75">
      <c r="B52" s="36"/>
      <c r="D52" s="22"/>
      <c r="J52" s="22"/>
      <c r="M52" s="62"/>
      <c r="N52" s="62"/>
      <c r="O52" s="23"/>
    </row>
    <row r="53" spans="2:15" s="3" customFormat="1" ht="12.75">
      <c r="B53" s="36"/>
      <c r="D53" s="22"/>
      <c r="J53" s="22"/>
      <c r="M53" s="62"/>
      <c r="N53" s="62"/>
      <c r="O53" s="23"/>
    </row>
    <row r="54" spans="2:15" s="3" customFormat="1" ht="12.75">
      <c r="B54" s="36"/>
      <c r="D54" s="22"/>
      <c r="J54" s="22"/>
      <c r="M54" s="62"/>
      <c r="N54" s="62"/>
      <c r="O54" s="23"/>
    </row>
    <row r="55" spans="2:15" s="3" customFormat="1" ht="12.75">
      <c r="B55" s="36"/>
      <c r="D55" s="22"/>
      <c r="J55" s="22"/>
      <c r="M55" s="62"/>
      <c r="N55" s="62"/>
      <c r="O55" s="23"/>
    </row>
    <row r="56" spans="2:15" s="3" customFormat="1" ht="12.75">
      <c r="B56" s="36"/>
      <c r="D56" s="22"/>
      <c r="J56" s="22"/>
      <c r="M56" s="62"/>
      <c r="N56" s="62"/>
      <c r="O56" s="23"/>
    </row>
    <row r="57" spans="2:15" s="3" customFormat="1" ht="12.75">
      <c r="B57" s="36"/>
      <c r="D57" s="22"/>
      <c r="J57" s="22"/>
      <c r="M57" s="62"/>
      <c r="N57" s="62"/>
      <c r="O57" s="23"/>
    </row>
    <row r="58" spans="2:15" s="3" customFormat="1" ht="12.75">
      <c r="B58" s="36"/>
      <c r="D58" s="22"/>
      <c r="J58" s="22"/>
      <c r="M58" s="62"/>
      <c r="N58" s="62"/>
      <c r="O58" s="23"/>
    </row>
    <row r="59" spans="2:15" s="3" customFormat="1" ht="12.75">
      <c r="B59" s="36"/>
      <c r="D59" s="22"/>
      <c r="J59" s="22"/>
      <c r="M59" s="62"/>
      <c r="N59" s="62"/>
      <c r="O59" s="23"/>
    </row>
    <row r="60" spans="2:15" s="3" customFormat="1" ht="12.75">
      <c r="B60" s="36"/>
      <c r="D60" s="22"/>
      <c r="J60" s="22"/>
      <c r="M60" s="62"/>
      <c r="N60" s="62"/>
      <c r="O60" s="23"/>
    </row>
    <row r="61" spans="2:15" s="3" customFormat="1" ht="12.75">
      <c r="B61" s="36"/>
      <c r="D61" s="22"/>
      <c r="J61" s="22"/>
      <c r="M61" s="62"/>
      <c r="N61" s="62"/>
      <c r="O61" s="23"/>
    </row>
    <row r="62" spans="2:15" s="3" customFormat="1" ht="12.75">
      <c r="B62" s="36"/>
      <c r="D62" s="22"/>
      <c r="J62" s="22"/>
      <c r="M62" s="62"/>
      <c r="N62" s="62"/>
      <c r="O62" s="23"/>
    </row>
    <row r="63" spans="2:15" s="3" customFormat="1" ht="12.75">
      <c r="B63" s="36"/>
      <c r="D63" s="22"/>
      <c r="J63" s="22"/>
      <c r="M63" s="62"/>
      <c r="N63" s="62"/>
      <c r="O63" s="23"/>
    </row>
    <row r="64" spans="2:15" s="3" customFormat="1" ht="12.75">
      <c r="B64" s="36"/>
      <c r="D64" s="22"/>
      <c r="J64" s="22"/>
      <c r="M64" s="62"/>
      <c r="N64" s="62"/>
      <c r="O64" s="23"/>
    </row>
    <row r="65" spans="2:15" s="3" customFormat="1" ht="12.75">
      <c r="B65" s="36"/>
      <c r="D65" s="22"/>
      <c r="J65" s="22"/>
      <c r="M65" s="62"/>
      <c r="N65" s="62"/>
      <c r="O65" s="23"/>
    </row>
    <row r="66" spans="2:15" s="3" customFormat="1" ht="12.75">
      <c r="B66" s="36"/>
      <c r="D66" s="22"/>
      <c r="J66" s="22"/>
      <c r="M66" s="62"/>
      <c r="N66" s="62"/>
      <c r="O66" s="23"/>
    </row>
    <row r="67" spans="2:15" s="3" customFormat="1" ht="12.75">
      <c r="B67" s="36"/>
      <c r="D67" s="22"/>
      <c r="J67" s="22"/>
      <c r="M67" s="62"/>
      <c r="N67" s="62"/>
      <c r="O67" s="23"/>
    </row>
    <row r="68" spans="2:15" s="3" customFormat="1" ht="12.75">
      <c r="B68" s="36"/>
      <c r="D68" s="22"/>
      <c r="J68" s="22"/>
      <c r="M68" s="62"/>
      <c r="N68" s="62"/>
      <c r="O68" s="23"/>
    </row>
    <row r="69" spans="2:15" s="3" customFormat="1" ht="12.75">
      <c r="B69" s="36"/>
      <c r="D69" s="22"/>
      <c r="J69" s="22"/>
      <c r="M69" s="62"/>
      <c r="N69" s="62"/>
      <c r="O69" s="23"/>
    </row>
    <row r="70" spans="2:15" s="3" customFormat="1" ht="12.75">
      <c r="B70" s="36"/>
      <c r="D70" s="22"/>
      <c r="J70" s="22"/>
      <c r="M70" s="62"/>
      <c r="N70" s="62"/>
      <c r="O70" s="23"/>
    </row>
    <row r="71" spans="2:15" s="3" customFormat="1" ht="12.75">
      <c r="B71" s="36"/>
      <c r="D71" s="22"/>
      <c r="J71" s="22"/>
      <c r="M71" s="62"/>
      <c r="N71" s="62"/>
      <c r="O71" s="23"/>
    </row>
    <row r="72" spans="2:15" s="3" customFormat="1" ht="12.75">
      <c r="B72" s="36"/>
      <c r="D72" s="22"/>
      <c r="J72" s="22"/>
      <c r="M72" s="62"/>
      <c r="N72" s="62"/>
      <c r="O72" s="23"/>
    </row>
    <row r="73" spans="2:15" s="3" customFormat="1" ht="12.75">
      <c r="B73" s="36"/>
      <c r="D73" s="22"/>
      <c r="J73" s="22"/>
      <c r="M73" s="62"/>
      <c r="N73" s="62"/>
      <c r="O73" s="23"/>
    </row>
    <row r="74" spans="2:15" s="3" customFormat="1" ht="12.75">
      <c r="B74" s="36"/>
      <c r="D74" s="22"/>
      <c r="J74" s="22"/>
      <c r="M74" s="62"/>
      <c r="N74" s="62"/>
      <c r="O74" s="23"/>
    </row>
    <row r="75" spans="2:15" s="3" customFormat="1" ht="12.75">
      <c r="B75" s="36"/>
      <c r="D75" s="22"/>
      <c r="J75" s="22"/>
      <c r="M75" s="62"/>
      <c r="N75" s="62"/>
      <c r="O75" s="23"/>
    </row>
    <row r="76" spans="2:15" s="3" customFormat="1" ht="12.75">
      <c r="B76" s="36"/>
      <c r="D76" s="22"/>
      <c r="J76" s="22"/>
      <c r="M76" s="62"/>
      <c r="N76" s="62"/>
      <c r="O76" s="23"/>
    </row>
    <row r="77" spans="2:15" s="3" customFormat="1" ht="12.75">
      <c r="B77" s="36"/>
      <c r="D77" s="22"/>
      <c r="J77" s="22"/>
      <c r="M77" s="62"/>
      <c r="N77" s="62"/>
      <c r="O77" s="23"/>
    </row>
    <row r="78" spans="2:15" s="3" customFormat="1" ht="12.75">
      <c r="B78" s="36"/>
      <c r="D78" s="22"/>
      <c r="J78" s="22"/>
      <c r="M78" s="62"/>
      <c r="N78" s="62"/>
      <c r="O78" s="23"/>
    </row>
    <row r="79" spans="2:15" s="3" customFormat="1" ht="12.75">
      <c r="B79" s="36"/>
      <c r="D79" s="22"/>
      <c r="J79" s="22"/>
      <c r="M79" s="62"/>
      <c r="N79" s="62"/>
      <c r="O79" s="23"/>
    </row>
    <row r="80" spans="2:15" s="3" customFormat="1" ht="12.75">
      <c r="B80" s="36"/>
      <c r="D80" s="22"/>
      <c r="J80" s="22"/>
      <c r="M80" s="62"/>
      <c r="N80" s="62"/>
      <c r="O80" s="23"/>
    </row>
    <row r="81" spans="2:15" s="3" customFormat="1" ht="12.75">
      <c r="B81" s="36"/>
      <c r="D81" s="22"/>
      <c r="J81" s="22"/>
      <c r="M81" s="62"/>
      <c r="N81" s="62"/>
      <c r="O81" s="23"/>
    </row>
    <row r="82" spans="2:15" s="3" customFormat="1" ht="12.75">
      <c r="B82" s="36"/>
      <c r="D82" s="22"/>
      <c r="J82" s="22"/>
      <c r="M82" s="62"/>
      <c r="N82" s="62"/>
      <c r="O82" s="23"/>
    </row>
    <row r="83" spans="2:15" s="3" customFormat="1" ht="12.75">
      <c r="B83" s="36"/>
      <c r="D83" s="22"/>
      <c r="J83" s="22"/>
      <c r="M83" s="62"/>
      <c r="N83" s="62"/>
      <c r="O83" s="23"/>
    </row>
    <row r="84" spans="2:15" s="3" customFormat="1" ht="12.75">
      <c r="B84" s="36"/>
      <c r="D84" s="22"/>
      <c r="J84" s="22"/>
      <c r="M84" s="62"/>
      <c r="N84" s="62"/>
      <c r="O84" s="23"/>
    </row>
    <row r="85" spans="2:15" s="3" customFormat="1" ht="12.75">
      <c r="B85" s="36"/>
      <c r="D85" s="22"/>
      <c r="J85" s="22"/>
      <c r="M85" s="62"/>
      <c r="N85" s="62"/>
      <c r="O85" s="23"/>
    </row>
    <row r="86" spans="2:15" s="3" customFormat="1" ht="12.75">
      <c r="B86" s="36"/>
      <c r="D86" s="22"/>
      <c r="J86" s="22"/>
      <c r="M86" s="62"/>
      <c r="N86" s="62"/>
      <c r="O86" s="23"/>
    </row>
    <row r="87" spans="2:15" s="3" customFormat="1" ht="12.75">
      <c r="B87" s="36"/>
      <c r="D87" s="22"/>
      <c r="J87" s="22"/>
      <c r="M87" s="62"/>
      <c r="N87" s="62"/>
      <c r="O87" s="23"/>
    </row>
    <row r="88" spans="2:15" s="3" customFormat="1" ht="12.75">
      <c r="B88" s="36"/>
      <c r="D88" s="22"/>
      <c r="J88" s="22"/>
      <c r="M88" s="62"/>
      <c r="N88" s="62"/>
      <c r="O88" s="23"/>
    </row>
    <row r="89" spans="2:15" s="3" customFormat="1" ht="12.75">
      <c r="B89" s="36"/>
      <c r="D89" s="22"/>
      <c r="J89" s="22"/>
      <c r="M89" s="62"/>
      <c r="N89" s="62"/>
      <c r="O89" s="23"/>
    </row>
    <row r="90" spans="2:15" s="3" customFormat="1" ht="12.75">
      <c r="B90" s="36"/>
      <c r="D90" s="22"/>
      <c r="J90" s="22"/>
      <c r="M90" s="62"/>
      <c r="N90" s="62"/>
      <c r="O90" s="23"/>
    </row>
    <row r="91" spans="2:15" s="3" customFormat="1" ht="12.75">
      <c r="B91" s="36"/>
      <c r="D91" s="22"/>
      <c r="J91" s="22"/>
      <c r="M91" s="62"/>
      <c r="N91" s="62"/>
      <c r="O91" s="23"/>
    </row>
    <row r="92" spans="2:15" s="3" customFormat="1" ht="12.75">
      <c r="B92" s="36"/>
      <c r="D92" s="22"/>
      <c r="J92" s="22"/>
      <c r="M92" s="62"/>
      <c r="N92" s="62"/>
      <c r="O92" s="23"/>
    </row>
    <row r="93" spans="2:15" s="3" customFormat="1" ht="12.75">
      <c r="B93" s="36"/>
      <c r="D93" s="22"/>
      <c r="J93" s="22"/>
      <c r="M93" s="62"/>
      <c r="N93" s="62"/>
      <c r="O93" s="23"/>
    </row>
    <row r="94" spans="2:15" s="3" customFormat="1" ht="12.75">
      <c r="B94" s="36"/>
      <c r="D94" s="22"/>
      <c r="J94" s="22"/>
      <c r="M94" s="62"/>
      <c r="N94" s="62"/>
      <c r="O94" s="23"/>
    </row>
    <row r="95" spans="2:15" s="3" customFormat="1" ht="12.75">
      <c r="B95" s="36"/>
      <c r="D95" s="22"/>
      <c r="J95" s="22"/>
      <c r="M95" s="62"/>
      <c r="N95" s="62"/>
      <c r="O95" s="23"/>
    </row>
    <row r="96" spans="2:15" s="3" customFormat="1" ht="12.75">
      <c r="B96" s="36"/>
      <c r="D96" s="22"/>
      <c r="J96" s="22"/>
      <c r="M96" s="62"/>
      <c r="N96" s="62"/>
      <c r="O96" s="23"/>
    </row>
    <row r="97" spans="2:15" s="3" customFormat="1" ht="12.75">
      <c r="B97" s="36"/>
      <c r="D97" s="22"/>
      <c r="J97" s="22"/>
      <c r="M97" s="62"/>
      <c r="N97" s="62"/>
      <c r="O97" s="23"/>
    </row>
    <row r="98" spans="2:15" s="3" customFormat="1" ht="12.75">
      <c r="B98" s="36"/>
      <c r="D98" s="22"/>
      <c r="J98" s="22"/>
      <c r="M98" s="62"/>
      <c r="N98" s="62"/>
      <c r="O98" s="23"/>
    </row>
    <row r="99" spans="2:15" s="3" customFormat="1" ht="12.75">
      <c r="B99" s="36"/>
      <c r="D99" s="22"/>
      <c r="J99" s="22"/>
      <c r="M99" s="62"/>
      <c r="N99" s="62"/>
      <c r="O99" s="23"/>
    </row>
    <row r="100" spans="2:15" s="3" customFormat="1" ht="12.75">
      <c r="B100" s="36"/>
      <c r="D100" s="22"/>
      <c r="J100" s="22"/>
      <c r="M100" s="62"/>
      <c r="N100" s="62"/>
      <c r="O100" s="23"/>
    </row>
    <row r="101" spans="2:15" s="3" customFormat="1" ht="12.75">
      <c r="B101" s="36"/>
      <c r="D101" s="22"/>
      <c r="J101" s="22"/>
      <c r="M101" s="62"/>
      <c r="N101" s="62"/>
      <c r="O101" s="23"/>
    </row>
    <row r="102" spans="2:15" s="3" customFormat="1" ht="12.75">
      <c r="B102" s="36"/>
      <c r="D102" s="22"/>
      <c r="J102" s="22"/>
      <c r="M102" s="62"/>
      <c r="N102" s="62"/>
      <c r="O102" s="23"/>
    </row>
    <row r="103" spans="2:15" s="3" customFormat="1" ht="12.75">
      <c r="B103" s="36"/>
      <c r="D103" s="22"/>
      <c r="J103" s="22"/>
      <c r="M103" s="62"/>
      <c r="N103" s="62"/>
      <c r="O103" s="23"/>
    </row>
    <row r="104" spans="2:15" s="3" customFormat="1" ht="12.75">
      <c r="B104" s="36"/>
      <c r="D104" s="22"/>
      <c r="J104" s="22"/>
      <c r="M104" s="62"/>
      <c r="N104" s="62"/>
      <c r="O104" s="23"/>
    </row>
    <row r="105" spans="2:15" s="3" customFormat="1" ht="12.75">
      <c r="B105" s="36"/>
      <c r="D105" s="22"/>
      <c r="J105" s="22"/>
      <c r="M105" s="62"/>
      <c r="N105" s="62"/>
      <c r="O105" s="23"/>
    </row>
    <row r="106" spans="2:15" s="3" customFormat="1" ht="12.75">
      <c r="B106" s="36"/>
      <c r="D106" s="22"/>
      <c r="J106" s="22"/>
      <c r="M106" s="62"/>
      <c r="N106" s="62"/>
      <c r="O106" s="23"/>
    </row>
    <row r="107" spans="2:15" s="3" customFormat="1" ht="12.75">
      <c r="B107" s="36"/>
      <c r="D107" s="22"/>
      <c r="J107" s="22"/>
      <c r="M107" s="62"/>
      <c r="N107" s="62"/>
      <c r="O107" s="23"/>
    </row>
    <row r="108" spans="2:15" s="3" customFormat="1" ht="12.75">
      <c r="B108" s="36"/>
      <c r="D108" s="22"/>
      <c r="J108" s="22"/>
      <c r="M108" s="62"/>
      <c r="N108" s="62"/>
      <c r="O108" s="23"/>
    </row>
    <row r="109" spans="2:15" s="3" customFormat="1" ht="12.75">
      <c r="B109" s="36"/>
      <c r="D109" s="22"/>
      <c r="J109" s="22"/>
      <c r="M109" s="62"/>
      <c r="N109" s="62"/>
      <c r="O109" s="23"/>
    </row>
    <row r="110" spans="2:15" s="3" customFormat="1" ht="12.75">
      <c r="B110" s="36"/>
      <c r="D110" s="22"/>
      <c r="J110" s="22"/>
      <c r="M110" s="62"/>
      <c r="N110" s="62"/>
      <c r="O110" s="23"/>
    </row>
    <row r="111" spans="2:15" s="3" customFormat="1" ht="12.75">
      <c r="B111" s="36"/>
      <c r="D111" s="22"/>
      <c r="J111" s="22"/>
      <c r="M111" s="62"/>
      <c r="N111" s="62"/>
      <c r="O111" s="23"/>
    </row>
    <row r="112" spans="2:15" s="3" customFormat="1" ht="12.75">
      <c r="B112" s="36"/>
      <c r="D112" s="22"/>
      <c r="J112" s="22"/>
      <c r="M112" s="62"/>
      <c r="N112" s="62"/>
      <c r="O112" s="23"/>
    </row>
    <row r="113" spans="2:15" s="3" customFormat="1" ht="12.75">
      <c r="B113" s="36"/>
      <c r="D113" s="22"/>
      <c r="J113" s="22"/>
      <c r="M113" s="62"/>
      <c r="N113" s="62"/>
      <c r="O113" s="23"/>
    </row>
    <row r="114" spans="2:15" s="3" customFormat="1" ht="12.75">
      <c r="B114" s="36"/>
      <c r="D114" s="22"/>
      <c r="J114" s="22"/>
      <c r="M114" s="62"/>
      <c r="N114" s="62"/>
      <c r="O114" s="23"/>
    </row>
    <row r="115" spans="2:15" s="3" customFormat="1" ht="12.75">
      <c r="B115" s="36"/>
      <c r="D115" s="22"/>
      <c r="J115" s="22"/>
      <c r="M115" s="62"/>
      <c r="N115" s="62"/>
      <c r="O115" s="23"/>
    </row>
    <row r="116" spans="2:15" s="3" customFormat="1" ht="12.75">
      <c r="B116" s="36"/>
      <c r="D116" s="22"/>
      <c r="J116" s="22"/>
      <c r="M116" s="62"/>
      <c r="N116" s="62"/>
      <c r="O116" s="23"/>
    </row>
    <row r="117" spans="2:15" s="3" customFormat="1" ht="12.75">
      <c r="B117" s="36"/>
      <c r="D117" s="22"/>
      <c r="J117" s="22"/>
      <c r="M117" s="62"/>
      <c r="N117" s="62"/>
      <c r="O117" s="23"/>
    </row>
    <row r="118" spans="2:15" s="3" customFormat="1" ht="12.75">
      <c r="B118" s="36"/>
      <c r="D118" s="22"/>
      <c r="J118" s="22"/>
      <c r="M118" s="62"/>
      <c r="N118" s="62"/>
      <c r="O118" s="23"/>
    </row>
    <row r="119" spans="2:15" s="3" customFormat="1" ht="12.75">
      <c r="B119" s="36"/>
      <c r="D119" s="22"/>
      <c r="J119" s="22"/>
      <c r="M119" s="62"/>
      <c r="N119" s="62"/>
      <c r="O119" s="23"/>
    </row>
    <row r="120" spans="2:15" s="3" customFormat="1" ht="12.75">
      <c r="B120" s="36"/>
      <c r="D120" s="22"/>
      <c r="J120" s="22"/>
      <c r="M120" s="62"/>
      <c r="N120" s="62"/>
      <c r="O120" s="23"/>
    </row>
    <row r="121" spans="2:15" s="3" customFormat="1" ht="12.75">
      <c r="B121" s="36"/>
      <c r="D121" s="22"/>
      <c r="J121" s="22"/>
      <c r="M121" s="62"/>
      <c r="N121" s="62"/>
      <c r="O121" s="23"/>
    </row>
    <row r="122" spans="2:15" s="3" customFormat="1" ht="12.75">
      <c r="B122" s="36"/>
      <c r="D122" s="22"/>
      <c r="J122" s="22"/>
      <c r="M122" s="62"/>
      <c r="N122" s="62"/>
      <c r="O122" s="23"/>
    </row>
    <row r="123" spans="2:15" s="3" customFormat="1" ht="12.75">
      <c r="B123" s="36"/>
      <c r="D123" s="22"/>
      <c r="J123" s="22"/>
      <c r="M123" s="62"/>
      <c r="N123" s="62"/>
      <c r="O123" s="23"/>
    </row>
    <row r="124" spans="2:15" s="3" customFormat="1" ht="12.75">
      <c r="B124" s="36"/>
      <c r="D124" s="22"/>
      <c r="J124" s="22"/>
      <c r="M124" s="62"/>
      <c r="N124" s="62"/>
      <c r="O124" s="23"/>
    </row>
    <row r="125" spans="2:15" s="3" customFormat="1" ht="12.75">
      <c r="B125" s="36"/>
      <c r="D125" s="22"/>
      <c r="J125" s="22"/>
      <c r="M125" s="62"/>
      <c r="N125" s="62"/>
      <c r="O125" s="23"/>
    </row>
    <row r="126" spans="2:15" s="3" customFormat="1" ht="12.75">
      <c r="B126" s="36"/>
      <c r="D126" s="22"/>
      <c r="J126" s="22"/>
      <c r="M126" s="62"/>
      <c r="N126" s="62"/>
      <c r="O126" s="23"/>
    </row>
    <row r="127" spans="2:15" s="3" customFormat="1" ht="12.75">
      <c r="B127" s="36"/>
      <c r="D127" s="22"/>
      <c r="J127" s="22"/>
      <c r="M127" s="62"/>
      <c r="N127" s="62"/>
      <c r="O127" s="23"/>
    </row>
    <row r="128" spans="2:15" s="3" customFormat="1" ht="12.75">
      <c r="B128" s="36"/>
      <c r="D128" s="22"/>
      <c r="J128" s="22"/>
      <c r="M128" s="62"/>
      <c r="N128" s="62"/>
      <c r="O128" s="23"/>
    </row>
    <row r="129" spans="2:15" s="3" customFormat="1" ht="12.75">
      <c r="B129" s="36"/>
      <c r="D129" s="22"/>
      <c r="J129" s="22"/>
      <c r="M129" s="62"/>
      <c r="N129" s="62"/>
      <c r="O129" s="23"/>
    </row>
    <row r="130" spans="2:15" s="3" customFormat="1" ht="12.75">
      <c r="B130" s="36"/>
      <c r="D130" s="22"/>
      <c r="J130" s="22"/>
      <c r="M130" s="62"/>
      <c r="N130" s="62"/>
      <c r="O130" s="23"/>
    </row>
    <row r="131" spans="2:15" s="3" customFormat="1" ht="12.75">
      <c r="B131" s="36"/>
      <c r="D131" s="22"/>
      <c r="J131" s="22"/>
      <c r="M131" s="62"/>
      <c r="N131" s="62"/>
      <c r="O131" s="23"/>
    </row>
    <row r="132" spans="2:15" s="3" customFormat="1" ht="12.75">
      <c r="B132" s="36"/>
      <c r="D132" s="22"/>
      <c r="J132" s="22"/>
      <c r="M132" s="62"/>
      <c r="N132" s="62"/>
      <c r="O132" s="23"/>
    </row>
    <row r="133" spans="2:15" s="3" customFormat="1" ht="12.75">
      <c r="B133" s="36"/>
      <c r="D133" s="22"/>
      <c r="J133" s="22"/>
      <c r="M133" s="62"/>
      <c r="N133" s="62"/>
      <c r="O133" s="23"/>
    </row>
    <row r="134" spans="2:15" s="3" customFormat="1" ht="12.75">
      <c r="B134" s="36"/>
      <c r="D134" s="22"/>
      <c r="J134" s="22"/>
      <c r="M134" s="62"/>
      <c r="N134" s="62"/>
      <c r="O134" s="23"/>
    </row>
    <row r="135" spans="2:15" s="3" customFormat="1" ht="12.75">
      <c r="B135" s="36"/>
      <c r="D135" s="22"/>
      <c r="J135" s="22"/>
      <c r="M135" s="62"/>
      <c r="N135" s="62"/>
      <c r="O135" s="23"/>
    </row>
    <row r="136" spans="2:15" s="3" customFormat="1" ht="12.75">
      <c r="B136" s="36"/>
      <c r="D136" s="22"/>
      <c r="J136" s="22"/>
      <c r="M136" s="62"/>
      <c r="N136" s="62"/>
      <c r="O136" s="23"/>
    </row>
    <row r="137" spans="2:15" s="3" customFormat="1" ht="12.75">
      <c r="B137" s="36"/>
      <c r="D137" s="22"/>
      <c r="J137" s="22"/>
      <c r="M137" s="62"/>
      <c r="N137" s="62"/>
      <c r="O137" s="23"/>
    </row>
    <row r="138" spans="2:15" s="3" customFormat="1" ht="12.75">
      <c r="B138" s="36"/>
      <c r="D138" s="22"/>
      <c r="J138" s="22"/>
      <c r="M138" s="62"/>
      <c r="N138" s="62"/>
      <c r="O138" s="23"/>
    </row>
    <row r="139" spans="2:15" s="3" customFormat="1" ht="12.75">
      <c r="B139" s="36"/>
      <c r="D139" s="22"/>
      <c r="J139" s="22"/>
      <c r="M139" s="62"/>
      <c r="N139" s="62"/>
      <c r="O139" s="23"/>
    </row>
    <row r="140" spans="2:15" s="3" customFormat="1" ht="12.75">
      <c r="B140" s="36"/>
      <c r="D140" s="22"/>
      <c r="J140" s="22"/>
      <c r="M140" s="62"/>
      <c r="N140" s="62"/>
      <c r="O140" s="23"/>
    </row>
    <row r="141" spans="2:15" s="3" customFormat="1" ht="12.75">
      <c r="B141" s="36"/>
      <c r="D141" s="22"/>
      <c r="J141" s="22"/>
      <c r="M141" s="62"/>
      <c r="N141" s="62"/>
      <c r="O141" s="23"/>
    </row>
    <row r="142" spans="2:15" s="3" customFormat="1" ht="12.75">
      <c r="B142" s="36"/>
      <c r="D142" s="22"/>
      <c r="J142" s="22"/>
      <c r="M142" s="62"/>
      <c r="N142" s="62"/>
      <c r="O142" s="23"/>
    </row>
    <row r="143" spans="2:15" s="3" customFormat="1" ht="12.75">
      <c r="B143" s="36"/>
      <c r="D143" s="22"/>
      <c r="J143" s="22"/>
      <c r="M143" s="62"/>
      <c r="N143" s="62"/>
      <c r="O143" s="23"/>
    </row>
    <row r="144" spans="2:15" s="3" customFormat="1" ht="12.75">
      <c r="B144" s="36"/>
      <c r="D144" s="22"/>
      <c r="J144" s="22"/>
      <c r="M144" s="62"/>
      <c r="N144" s="62"/>
      <c r="O144" s="23"/>
    </row>
    <row r="145" spans="2:15" s="3" customFormat="1" ht="12.75">
      <c r="B145" s="36"/>
      <c r="D145" s="22"/>
      <c r="J145" s="22"/>
      <c r="M145" s="62"/>
      <c r="N145" s="62"/>
      <c r="O145" s="23"/>
    </row>
    <row r="146" spans="2:15" s="3" customFormat="1" ht="12.75">
      <c r="B146" s="36"/>
      <c r="D146" s="22"/>
      <c r="J146" s="22"/>
      <c r="M146" s="62"/>
      <c r="N146" s="62"/>
      <c r="O146" s="23"/>
    </row>
    <row r="147" spans="2:15" s="3" customFormat="1" ht="12.75">
      <c r="B147" s="36"/>
      <c r="D147" s="22"/>
      <c r="J147" s="22"/>
      <c r="M147" s="62"/>
      <c r="N147" s="62"/>
      <c r="O147" s="23"/>
    </row>
    <row r="148" spans="2:15" s="3" customFormat="1" ht="12.75">
      <c r="B148" s="36"/>
      <c r="D148" s="22"/>
      <c r="J148" s="22"/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  <row r="465" spans="2:15" s="3" customFormat="1" ht="12.75">
      <c r="B465" s="36"/>
      <c r="D465" s="22"/>
      <c r="J465" s="22"/>
      <c r="M465" s="62"/>
      <c r="N465" s="62"/>
      <c r="O465" s="23"/>
    </row>
    <row r="466" spans="2:15" s="3" customFormat="1" ht="12.75">
      <c r="B466" s="36"/>
      <c r="D466" s="22"/>
      <c r="J466" s="22"/>
      <c r="M466" s="62"/>
      <c r="N466" s="62"/>
      <c r="O466" s="23"/>
    </row>
    <row r="467" spans="2:15" s="3" customFormat="1" ht="12.75">
      <c r="B467" s="36"/>
      <c r="D467" s="22"/>
      <c r="J467" s="22"/>
      <c r="M467" s="62"/>
      <c r="N467" s="62"/>
      <c r="O467" s="23"/>
    </row>
    <row r="468" spans="2:15" s="3" customFormat="1" ht="12.75">
      <c r="B468" s="36"/>
      <c r="D468" s="22"/>
      <c r="J468" s="22"/>
      <c r="M468" s="62"/>
      <c r="N468" s="62"/>
      <c r="O468" s="23"/>
    </row>
    <row r="469" spans="2:15" s="3" customFormat="1" ht="12.75">
      <c r="B469" s="36"/>
      <c r="D469" s="22"/>
      <c r="J469" s="22"/>
      <c r="M469" s="62"/>
      <c r="N469" s="62"/>
      <c r="O469" s="23"/>
    </row>
    <row r="470" spans="2:15" s="3" customFormat="1" ht="12.75">
      <c r="B470" s="36"/>
      <c r="D470" s="22"/>
      <c r="J470" s="22"/>
      <c r="M470" s="62"/>
      <c r="N470" s="62"/>
      <c r="O470" s="23"/>
    </row>
    <row r="471" spans="2:15" s="3" customFormat="1" ht="12.75">
      <c r="B471" s="36"/>
      <c r="D471" s="22"/>
      <c r="J471" s="22"/>
      <c r="M471" s="62"/>
      <c r="N471" s="62"/>
      <c r="O471" s="23"/>
    </row>
    <row r="472" spans="2:15" s="3" customFormat="1" ht="12.75">
      <c r="B472" s="36"/>
      <c r="D472" s="22"/>
      <c r="J472" s="22"/>
      <c r="M472" s="62"/>
      <c r="N472" s="62"/>
      <c r="O472" s="23"/>
    </row>
    <row r="473" spans="2:15" s="3" customFormat="1" ht="12.75">
      <c r="B473" s="36"/>
      <c r="D473" s="22"/>
      <c r="J473" s="22"/>
      <c r="M473" s="62"/>
      <c r="N473" s="62"/>
      <c r="O473" s="23"/>
    </row>
    <row r="474" spans="2:15" s="3" customFormat="1" ht="12.75">
      <c r="B474" s="36"/>
      <c r="D474" s="22"/>
      <c r="J474" s="22"/>
      <c r="M474" s="62"/>
      <c r="N474" s="62"/>
      <c r="O474" s="23"/>
    </row>
    <row r="475" spans="2:15" s="3" customFormat="1" ht="12.75">
      <c r="B475" s="36"/>
      <c r="D475" s="22"/>
      <c r="J475" s="22"/>
      <c r="M475" s="62"/>
      <c r="N475" s="62"/>
      <c r="O475" s="23"/>
    </row>
    <row r="476" spans="2:15" s="3" customFormat="1" ht="12.75">
      <c r="B476" s="36"/>
      <c r="D476" s="22"/>
      <c r="J476" s="22"/>
      <c r="M476" s="62"/>
      <c r="N476" s="62"/>
      <c r="O476" s="23"/>
    </row>
    <row r="477" spans="2:15" s="3" customFormat="1" ht="12.75">
      <c r="B477" s="36"/>
      <c r="D477" s="22"/>
      <c r="J477" s="22"/>
      <c r="M477" s="62"/>
      <c r="N477" s="62"/>
      <c r="O477" s="23"/>
    </row>
    <row r="478" spans="2:15" s="3" customFormat="1" ht="12.75">
      <c r="B478" s="36"/>
      <c r="D478" s="22"/>
      <c r="J478" s="22"/>
      <c r="M478" s="62"/>
      <c r="N478" s="62"/>
      <c r="O478" s="23"/>
    </row>
    <row r="479" spans="2:15" s="3" customFormat="1" ht="12.75">
      <c r="B479" s="36"/>
      <c r="D479" s="22"/>
      <c r="J479" s="22"/>
      <c r="M479" s="62"/>
      <c r="N479" s="62"/>
      <c r="O479" s="23"/>
    </row>
    <row r="480" spans="2:15" s="3" customFormat="1" ht="12.75">
      <c r="B480" s="36"/>
      <c r="D480" s="22"/>
      <c r="J480" s="22"/>
      <c r="M480" s="62"/>
      <c r="N480" s="62"/>
      <c r="O480" s="23"/>
    </row>
    <row r="481" spans="2:15" s="3" customFormat="1" ht="12.75">
      <c r="B481" s="36"/>
      <c r="D481" s="22"/>
      <c r="J481" s="22"/>
      <c r="M481" s="62"/>
      <c r="N481" s="62"/>
      <c r="O481" s="23"/>
    </row>
    <row r="482" spans="2:15" s="3" customFormat="1" ht="12.75">
      <c r="B482" s="36"/>
      <c r="D482" s="22"/>
      <c r="J482" s="22"/>
      <c r="M482" s="62"/>
      <c r="N482" s="62"/>
      <c r="O482" s="23"/>
    </row>
    <row r="483" spans="2:15" s="3" customFormat="1" ht="12.75">
      <c r="B483" s="36"/>
      <c r="D483" s="22"/>
      <c r="J483" s="22"/>
      <c r="M483" s="62"/>
      <c r="N483" s="62"/>
      <c r="O483" s="23"/>
    </row>
    <row r="484" spans="2:15" s="3" customFormat="1" ht="12.75">
      <c r="B484" s="36"/>
      <c r="D484" s="22"/>
      <c r="J484" s="22"/>
      <c r="M484" s="62"/>
      <c r="N484" s="62"/>
      <c r="O484" s="23"/>
    </row>
    <row r="485" spans="2:15" s="3" customFormat="1" ht="12.75">
      <c r="B485" s="36"/>
      <c r="D485" s="22"/>
      <c r="J485" s="22"/>
      <c r="M485" s="62"/>
      <c r="N485" s="62"/>
      <c r="O485" s="23"/>
    </row>
    <row r="486" spans="2:15" s="3" customFormat="1" ht="12.75">
      <c r="B486" s="36"/>
      <c r="D486" s="22"/>
      <c r="J486" s="22"/>
      <c r="M486" s="62"/>
      <c r="N486" s="62"/>
      <c r="O486" s="23"/>
    </row>
    <row r="487" spans="2:15" s="3" customFormat="1" ht="12.75">
      <c r="B487" s="36"/>
      <c r="D487" s="22"/>
      <c r="J487" s="22"/>
      <c r="M487" s="62"/>
      <c r="N487" s="62"/>
      <c r="O487" s="23"/>
    </row>
    <row r="488" spans="2:15" s="3" customFormat="1" ht="12.75">
      <c r="B488" s="36"/>
      <c r="D488" s="22"/>
      <c r="J488" s="22"/>
      <c r="M488" s="62"/>
      <c r="N488" s="62"/>
      <c r="O488" s="23"/>
    </row>
    <row r="489" spans="2:15" s="3" customFormat="1" ht="12.75">
      <c r="B489" s="36"/>
      <c r="D489" s="22"/>
      <c r="J489" s="22"/>
      <c r="M489" s="62"/>
      <c r="N489" s="62"/>
      <c r="O489" s="23"/>
    </row>
    <row r="490" spans="2:15" s="3" customFormat="1" ht="12.75">
      <c r="B490" s="36"/>
      <c r="D490" s="22"/>
      <c r="J490" s="22"/>
      <c r="M490" s="62"/>
      <c r="N490" s="62"/>
      <c r="O490" s="23"/>
    </row>
    <row r="491" spans="2:15" s="3" customFormat="1" ht="12.75">
      <c r="B491" s="36"/>
      <c r="D491" s="22"/>
      <c r="J491" s="22"/>
      <c r="M491" s="62"/>
      <c r="N491" s="62"/>
      <c r="O491" s="23"/>
    </row>
    <row r="492" spans="2:15" s="3" customFormat="1" ht="12.75">
      <c r="B492" s="36"/>
      <c r="D492" s="22"/>
      <c r="J492" s="22"/>
      <c r="M492" s="62"/>
      <c r="N492" s="62"/>
      <c r="O492" s="23"/>
    </row>
    <row r="493" spans="2:15" s="3" customFormat="1" ht="12.75">
      <c r="B493" s="36"/>
      <c r="D493" s="22"/>
      <c r="J493" s="22"/>
      <c r="M493" s="62"/>
      <c r="N493" s="62"/>
      <c r="O493" s="23"/>
    </row>
    <row r="494" spans="2:15" s="3" customFormat="1" ht="12.75">
      <c r="B494" s="36"/>
      <c r="D494" s="22"/>
      <c r="J494" s="22"/>
      <c r="M494" s="62"/>
      <c r="N494" s="62"/>
      <c r="O494" s="23"/>
    </row>
    <row r="495" spans="2:15" s="3" customFormat="1" ht="12.75">
      <c r="B495" s="36"/>
      <c r="D495" s="22"/>
      <c r="J495" s="22"/>
      <c r="M495" s="62"/>
      <c r="N495" s="62"/>
      <c r="O495" s="23"/>
    </row>
    <row r="496" spans="2:15" s="3" customFormat="1" ht="12.75">
      <c r="B496" s="36"/>
      <c r="D496" s="22"/>
      <c r="J496" s="22"/>
      <c r="M496" s="62"/>
      <c r="N496" s="62"/>
      <c r="O496" s="23"/>
    </row>
    <row r="497" spans="2:15" s="3" customFormat="1" ht="12.75">
      <c r="B497" s="36"/>
      <c r="D497" s="22"/>
      <c r="J497" s="22"/>
      <c r="M497" s="62"/>
      <c r="N497" s="62"/>
      <c r="O497" s="23"/>
    </row>
    <row r="498" spans="2:15" s="3" customFormat="1" ht="12.75">
      <c r="B498" s="36"/>
      <c r="D498" s="22"/>
      <c r="J498" s="22"/>
      <c r="M498" s="62"/>
      <c r="N498" s="62"/>
      <c r="O498" s="23"/>
    </row>
    <row r="499" spans="2:15" s="3" customFormat="1" ht="12.75">
      <c r="B499" s="36"/>
      <c r="D499" s="22"/>
      <c r="J499" s="22"/>
      <c r="M499" s="62"/>
      <c r="N499" s="62"/>
      <c r="O499" s="23"/>
    </row>
    <row r="500" spans="2:15" s="3" customFormat="1" ht="12.75">
      <c r="B500" s="36"/>
      <c r="D500" s="22"/>
      <c r="J500" s="22"/>
      <c r="M500" s="62"/>
      <c r="N500" s="62"/>
      <c r="O500" s="23"/>
    </row>
    <row r="501" spans="2:15" s="3" customFormat="1" ht="12.75">
      <c r="B501" s="36"/>
      <c r="D501" s="22"/>
      <c r="J501" s="22"/>
      <c r="M501" s="62"/>
      <c r="N501" s="62"/>
      <c r="O501" s="23"/>
    </row>
    <row r="502" spans="2:15" s="3" customFormat="1" ht="12.75">
      <c r="B502" s="36"/>
      <c r="D502" s="22"/>
      <c r="J502" s="22"/>
      <c r="M502" s="62"/>
      <c r="N502" s="62"/>
      <c r="O502" s="23"/>
    </row>
    <row r="503" spans="2:15" s="3" customFormat="1" ht="12.75">
      <c r="B503" s="36"/>
      <c r="D503" s="22"/>
      <c r="J503" s="22"/>
      <c r="M503" s="62"/>
      <c r="N503" s="62"/>
      <c r="O503" s="23"/>
    </row>
    <row r="504" spans="2:15" s="3" customFormat="1" ht="12.75">
      <c r="B504" s="36"/>
      <c r="D504" s="22"/>
      <c r="J504" s="22"/>
      <c r="M504" s="62"/>
      <c r="N504" s="62"/>
      <c r="O504" s="23"/>
    </row>
    <row r="505" spans="2:15" s="3" customFormat="1" ht="12.75">
      <c r="B505" s="36"/>
      <c r="D505" s="22"/>
      <c r="J505" s="22"/>
      <c r="M505" s="62"/>
      <c r="N505" s="62"/>
      <c r="O505" s="23"/>
    </row>
    <row r="506" spans="2:15" s="3" customFormat="1" ht="12.75">
      <c r="B506" s="36"/>
      <c r="D506" s="22"/>
      <c r="J506" s="22"/>
      <c r="M506" s="62"/>
      <c r="N506" s="62"/>
      <c r="O506" s="23"/>
    </row>
    <row r="507" spans="2:15" s="3" customFormat="1" ht="12.75">
      <c r="B507" s="36"/>
      <c r="D507" s="22"/>
      <c r="J507" s="22"/>
      <c r="M507" s="62"/>
      <c r="N507" s="62"/>
      <c r="O507" s="23"/>
    </row>
    <row r="508" spans="2:15" s="3" customFormat="1" ht="12.75">
      <c r="B508" s="36"/>
      <c r="D508" s="22"/>
      <c r="J508" s="22"/>
      <c r="M508" s="62"/>
      <c r="N508" s="62"/>
      <c r="O508" s="23"/>
    </row>
    <row r="509" spans="2:15" s="3" customFormat="1" ht="12.75">
      <c r="B509" s="36"/>
      <c r="D509" s="22"/>
      <c r="J509" s="22"/>
      <c r="M509" s="62"/>
      <c r="N509" s="62"/>
      <c r="O509" s="23"/>
    </row>
    <row r="510" spans="2:15" s="3" customFormat="1" ht="12.75">
      <c r="B510" s="36"/>
      <c r="D510" s="22"/>
      <c r="J510" s="22"/>
      <c r="M510" s="62"/>
      <c r="N510" s="62"/>
      <c r="O510" s="23"/>
    </row>
    <row r="511" spans="2:15" s="3" customFormat="1" ht="12.75">
      <c r="B511" s="36"/>
      <c r="D511" s="22"/>
      <c r="J511" s="22"/>
      <c r="M511" s="62"/>
      <c r="N511" s="62"/>
      <c r="O511" s="23"/>
    </row>
    <row r="512" spans="2:15" s="3" customFormat="1" ht="12.75">
      <c r="B512" s="36"/>
      <c r="D512" s="22"/>
      <c r="J512" s="22"/>
      <c r="M512" s="62"/>
      <c r="N512" s="62"/>
      <c r="O512" s="23"/>
    </row>
    <row r="513" spans="2:15" s="3" customFormat="1" ht="12.75">
      <c r="B513" s="36"/>
      <c r="D513" s="22"/>
      <c r="J513" s="22"/>
      <c r="M513" s="62"/>
      <c r="N513" s="62"/>
      <c r="O513" s="23"/>
    </row>
    <row r="514" spans="2:15" s="3" customFormat="1" ht="12.75">
      <c r="B514" s="36"/>
      <c r="D514" s="22"/>
      <c r="J514" s="22"/>
      <c r="M514" s="62"/>
      <c r="N514" s="62"/>
      <c r="O514" s="23"/>
    </row>
    <row r="515" spans="2:15" s="3" customFormat="1" ht="12.75">
      <c r="B515" s="36"/>
      <c r="D515" s="22"/>
      <c r="J515" s="22"/>
      <c r="M515" s="62"/>
      <c r="N515" s="62"/>
      <c r="O515" s="23"/>
    </row>
    <row r="516" spans="2:15" s="3" customFormat="1" ht="12.75">
      <c r="B516" s="36"/>
      <c r="D516" s="22"/>
      <c r="J516" s="22"/>
      <c r="M516" s="62"/>
      <c r="N516" s="62"/>
      <c r="O516" s="23"/>
    </row>
    <row r="517" spans="2:15" s="3" customFormat="1" ht="12.75">
      <c r="B517" s="36"/>
      <c r="D517" s="22"/>
      <c r="J517" s="22"/>
      <c r="M517" s="62"/>
      <c r="N517" s="62"/>
      <c r="O517" s="23"/>
    </row>
    <row r="518" spans="2:15" s="3" customFormat="1" ht="12.75">
      <c r="B518" s="36"/>
      <c r="D518" s="22"/>
      <c r="J518" s="22"/>
      <c r="M518" s="62"/>
      <c r="N518" s="62"/>
      <c r="O518" s="23"/>
    </row>
    <row r="519" spans="2:15" s="3" customFormat="1" ht="12.75">
      <c r="B519" s="36"/>
      <c r="D519" s="22"/>
      <c r="J519" s="22"/>
      <c r="M519" s="62"/>
      <c r="N519" s="62"/>
      <c r="O519" s="23"/>
    </row>
    <row r="520" spans="2:15" s="3" customFormat="1" ht="12.75">
      <c r="B520" s="36"/>
      <c r="D520" s="22"/>
      <c r="J520" s="22"/>
      <c r="M520" s="62"/>
      <c r="N520" s="62"/>
      <c r="O520" s="23"/>
    </row>
    <row r="521" spans="2:15" s="3" customFormat="1" ht="12.75">
      <c r="B521" s="36"/>
      <c r="D521" s="22"/>
      <c r="J521" s="22"/>
      <c r="M521" s="62"/>
      <c r="N521" s="62"/>
      <c r="O521" s="23"/>
    </row>
    <row r="522" spans="2:15" s="3" customFormat="1" ht="12.75">
      <c r="B522" s="36"/>
      <c r="D522" s="22"/>
      <c r="J522" s="22"/>
      <c r="M522" s="62"/>
      <c r="N522" s="62"/>
      <c r="O522" s="23"/>
    </row>
    <row r="523" spans="2:15" s="3" customFormat="1" ht="12.75">
      <c r="B523" s="36"/>
      <c r="D523" s="22"/>
      <c r="J523" s="22"/>
      <c r="M523" s="62"/>
      <c r="N523" s="62"/>
      <c r="O523" s="23"/>
    </row>
    <row r="524" spans="2:15" s="3" customFormat="1" ht="12.75">
      <c r="B524" s="36"/>
      <c r="D524" s="22"/>
      <c r="J524" s="22"/>
      <c r="M524" s="62"/>
      <c r="N524" s="62"/>
      <c r="O524" s="23"/>
    </row>
    <row r="525" spans="2:15" s="3" customFormat="1" ht="12.75">
      <c r="B525" s="36"/>
      <c r="D525" s="22"/>
      <c r="J525" s="22"/>
      <c r="M525" s="62"/>
      <c r="N525" s="62"/>
      <c r="O525" s="23"/>
    </row>
    <row r="526" spans="2:15" s="3" customFormat="1" ht="12.75">
      <c r="B526" s="36"/>
      <c r="D526" s="22"/>
      <c r="J526" s="22"/>
      <c r="M526" s="62"/>
      <c r="N526" s="62"/>
      <c r="O526" s="23"/>
    </row>
    <row r="527" spans="2:15" s="3" customFormat="1" ht="12.75">
      <c r="B527" s="36"/>
      <c r="D527" s="22"/>
      <c r="J527" s="22"/>
      <c r="M527" s="62"/>
      <c r="N527" s="62"/>
      <c r="O527" s="23"/>
    </row>
    <row r="528" spans="2:15" s="3" customFormat="1" ht="12.75">
      <c r="B528" s="36"/>
      <c r="D528" s="22"/>
      <c r="J528" s="22"/>
      <c r="M528" s="62"/>
      <c r="N528" s="62"/>
      <c r="O528" s="23"/>
    </row>
    <row r="529" spans="2:15" s="3" customFormat="1" ht="12.75">
      <c r="B529" s="36"/>
      <c r="D529" s="22"/>
      <c r="J529" s="22"/>
      <c r="M529" s="62"/>
      <c r="N529" s="62"/>
      <c r="O529" s="23"/>
    </row>
    <row r="530" spans="2:15" s="3" customFormat="1" ht="12.75">
      <c r="B530" s="36"/>
      <c r="D530" s="22"/>
      <c r="J530" s="22"/>
      <c r="M530" s="62"/>
      <c r="N530" s="62"/>
      <c r="O530" s="23"/>
    </row>
    <row r="531" spans="2:15" s="3" customFormat="1" ht="12.75">
      <c r="B531" s="36"/>
      <c r="D531" s="22"/>
      <c r="J531" s="22"/>
      <c r="M531" s="62"/>
      <c r="N531" s="62"/>
      <c r="O531" s="23"/>
    </row>
    <row r="532" spans="2:15" s="3" customFormat="1" ht="12.75">
      <c r="B532" s="36"/>
      <c r="D532" s="22"/>
      <c r="J532" s="22"/>
      <c r="M532" s="62"/>
      <c r="N532" s="62"/>
      <c r="O532" s="23"/>
    </row>
    <row r="533" spans="2:15" s="3" customFormat="1" ht="12.75">
      <c r="B533" s="36"/>
      <c r="D533" s="22"/>
      <c r="J533" s="22"/>
      <c r="M533" s="62"/>
      <c r="N533" s="62"/>
      <c r="O533" s="23"/>
    </row>
    <row r="534" spans="2:15" s="3" customFormat="1" ht="12.75">
      <c r="B534" s="36"/>
      <c r="D534" s="22"/>
      <c r="J534" s="22"/>
      <c r="M534" s="62"/>
      <c r="N534" s="62"/>
      <c r="O534" s="23"/>
    </row>
    <row r="535" spans="2:15" s="3" customFormat="1" ht="12.75">
      <c r="B535" s="36"/>
      <c r="D535" s="22"/>
      <c r="J535" s="22"/>
      <c r="M535" s="62"/>
      <c r="N535" s="62"/>
      <c r="O535" s="23"/>
    </row>
    <row r="536" spans="2:15" s="3" customFormat="1" ht="12.75">
      <c r="B536" s="36"/>
      <c r="D536" s="22"/>
      <c r="J536" s="22"/>
      <c r="M536" s="62"/>
      <c r="N536" s="62"/>
      <c r="O536" s="23"/>
    </row>
    <row r="537" spans="2:15" s="3" customFormat="1" ht="12.75">
      <c r="B537" s="36"/>
      <c r="D537" s="22"/>
      <c r="J537" s="22"/>
      <c r="M537" s="62"/>
      <c r="N537" s="62"/>
      <c r="O537" s="23"/>
    </row>
    <row r="538" spans="2:15" s="3" customFormat="1" ht="12.75">
      <c r="B538" s="36"/>
      <c r="D538" s="22"/>
      <c r="J538" s="22"/>
      <c r="M538" s="62"/>
      <c r="N538" s="62"/>
      <c r="O538" s="23"/>
    </row>
    <row r="539" spans="2:15" s="3" customFormat="1" ht="12.75">
      <c r="B539" s="36"/>
      <c r="D539" s="22"/>
      <c r="J539" s="22"/>
      <c r="M539" s="62"/>
      <c r="N539" s="62"/>
      <c r="O539" s="23"/>
    </row>
    <row r="540" spans="2:15" s="3" customFormat="1" ht="12.75">
      <c r="B540" s="36"/>
      <c r="D540" s="22"/>
      <c r="J540" s="22"/>
      <c r="M540" s="62"/>
      <c r="N540" s="62"/>
      <c r="O540" s="23"/>
    </row>
    <row r="541" spans="2:15" s="3" customFormat="1" ht="12.75">
      <c r="B541" s="36"/>
      <c r="D541" s="22"/>
      <c r="J541" s="22"/>
      <c r="M541" s="62"/>
      <c r="N541" s="62"/>
      <c r="O541" s="23"/>
    </row>
    <row r="542" spans="2:15" s="3" customFormat="1" ht="12.75">
      <c r="B542" s="36"/>
      <c r="D542" s="22"/>
      <c r="J542" s="22"/>
      <c r="M542" s="62"/>
      <c r="N542" s="62"/>
      <c r="O542" s="23"/>
    </row>
    <row r="543" spans="2:15" s="3" customFormat="1" ht="12.75">
      <c r="B543" s="36"/>
      <c r="D543" s="22"/>
      <c r="J543" s="22"/>
      <c r="M543" s="62"/>
      <c r="N543" s="62"/>
      <c r="O543" s="23"/>
    </row>
    <row r="544" spans="2:15" s="3" customFormat="1" ht="12.75">
      <c r="B544" s="36"/>
      <c r="D544" s="22"/>
      <c r="J544" s="22"/>
      <c r="M544" s="62"/>
      <c r="N544" s="62"/>
      <c r="O544" s="23"/>
    </row>
    <row r="545" spans="2:15" s="3" customFormat="1" ht="12.75">
      <c r="B545" s="36"/>
      <c r="D545" s="22"/>
      <c r="J545" s="22"/>
      <c r="M545" s="62"/>
      <c r="N545" s="62"/>
      <c r="O545" s="23"/>
    </row>
    <row r="546" spans="2:15" s="3" customFormat="1" ht="12.75">
      <c r="B546" s="36"/>
      <c r="D546" s="22"/>
      <c r="J546" s="22"/>
      <c r="M546" s="62"/>
      <c r="N546" s="62"/>
      <c r="O546" s="23"/>
    </row>
    <row r="547" spans="2:15" s="3" customFormat="1" ht="12.75">
      <c r="B547" s="36"/>
      <c r="D547" s="22"/>
      <c r="J547" s="22"/>
      <c r="M547" s="62"/>
      <c r="N547" s="62"/>
      <c r="O547" s="23"/>
    </row>
    <row r="548" spans="2:15" s="3" customFormat="1" ht="12.75">
      <c r="B548" s="36"/>
      <c r="D548" s="22"/>
      <c r="J548" s="22"/>
      <c r="M548" s="62"/>
      <c r="N548" s="62"/>
      <c r="O548" s="23"/>
    </row>
    <row r="549" spans="2:15" s="3" customFormat="1" ht="12.75">
      <c r="B549" s="36"/>
      <c r="D549" s="22"/>
      <c r="J549" s="22"/>
      <c r="M549" s="62"/>
      <c r="N549" s="62"/>
      <c r="O549" s="23"/>
    </row>
    <row r="550" spans="2:15" s="3" customFormat="1" ht="12.75">
      <c r="B550" s="36"/>
      <c r="D550" s="22"/>
      <c r="J550" s="22"/>
      <c r="M550" s="62"/>
      <c r="N550" s="62"/>
      <c r="O550" s="23"/>
    </row>
    <row r="551" spans="2:15" s="3" customFormat="1" ht="12.75">
      <c r="B551" s="36"/>
      <c r="D551" s="22"/>
      <c r="J551" s="22"/>
      <c r="M551" s="62"/>
      <c r="N551" s="62"/>
      <c r="O551" s="23"/>
    </row>
    <row r="552" spans="2:15" s="3" customFormat="1" ht="12.75">
      <c r="B552" s="36"/>
      <c r="D552" s="22"/>
      <c r="J552" s="22"/>
      <c r="M552" s="62"/>
      <c r="N552" s="62"/>
      <c r="O552" s="23"/>
    </row>
    <row r="553" spans="2:15" s="3" customFormat="1" ht="12.75">
      <c r="B553" s="36"/>
      <c r="D553" s="22"/>
      <c r="J553" s="22"/>
      <c r="M553" s="62"/>
      <c r="N553" s="62"/>
      <c r="O553" s="23"/>
    </row>
    <row r="554" spans="2:15" s="3" customFormat="1" ht="12.75">
      <c r="B554" s="36"/>
      <c r="D554" s="22"/>
      <c r="J554" s="22"/>
      <c r="M554" s="62"/>
      <c r="N554" s="62"/>
      <c r="O554" s="23"/>
    </row>
    <row r="555" spans="2:15" s="3" customFormat="1" ht="12.75">
      <c r="B555" s="36"/>
      <c r="D555" s="22"/>
      <c r="J555" s="22"/>
      <c r="M555" s="62"/>
      <c r="N555" s="62"/>
      <c r="O555" s="23"/>
    </row>
    <row r="556" spans="2:15" s="3" customFormat="1" ht="12.75">
      <c r="B556" s="36"/>
      <c r="D556" s="22"/>
      <c r="J556" s="22"/>
      <c r="M556" s="62"/>
      <c r="N556" s="62"/>
      <c r="O556" s="23"/>
    </row>
    <row r="557" spans="2:15" s="3" customFormat="1" ht="12.75">
      <c r="B557" s="36"/>
      <c r="D557" s="22"/>
      <c r="J557" s="22"/>
      <c r="M557" s="62"/>
      <c r="N557" s="62"/>
      <c r="O557" s="23"/>
    </row>
    <row r="558" spans="2:15" s="3" customFormat="1" ht="12.75">
      <c r="B558" s="36"/>
      <c r="D558" s="22"/>
      <c r="J558" s="22"/>
      <c r="M558" s="62"/>
      <c r="N558" s="62"/>
      <c r="O558" s="23"/>
    </row>
    <row r="559" spans="2:15" s="3" customFormat="1" ht="12.75">
      <c r="B559" s="36"/>
      <c r="D559" s="22"/>
      <c r="J559" s="22"/>
      <c r="M559" s="62"/>
      <c r="N559" s="62"/>
      <c r="O559" s="23"/>
    </row>
    <row r="560" spans="2:15" s="3" customFormat="1" ht="12.75">
      <c r="B560" s="36"/>
      <c r="D560" s="22"/>
      <c r="J560" s="22"/>
      <c r="M560" s="62"/>
      <c r="N560" s="62"/>
      <c r="O560" s="23"/>
    </row>
    <row r="561" spans="2:15" s="3" customFormat="1" ht="12.75">
      <c r="B561" s="36"/>
      <c r="D561" s="22"/>
      <c r="J561" s="22"/>
      <c r="M561" s="62"/>
      <c r="N561" s="62"/>
      <c r="O561" s="23"/>
    </row>
    <row r="562" spans="2:15" s="3" customFormat="1" ht="12.75">
      <c r="B562" s="36"/>
      <c r="D562" s="22"/>
      <c r="J562" s="22"/>
      <c r="M562" s="62"/>
      <c r="N562" s="62"/>
      <c r="O562" s="23"/>
    </row>
    <row r="563" spans="2:15" s="3" customFormat="1" ht="12.75">
      <c r="B563" s="36"/>
      <c r="D563" s="22"/>
      <c r="J563" s="22"/>
      <c r="M563" s="62"/>
      <c r="N563" s="62"/>
      <c r="O563" s="23"/>
    </row>
    <row r="564" spans="2:15" s="3" customFormat="1" ht="12.75">
      <c r="B564" s="36"/>
      <c r="D564" s="22"/>
      <c r="J564" s="22"/>
      <c r="M564" s="62"/>
      <c r="N564" s="62"/>
      <c r="O564" s="23"/>
    </row>
    <row r="565" spans="2:15" s="3" customFormat="1" ht="12.75">
      <c r="B565" s="36"/>
      <c r="D565" s="22"/>
      <c r="J565" s="22"/>
      <c r="M565" s="62"/>
      <c r="N565" s="62"/>
      <c r="O565" s="23"/>
    </row>
    <row r="566" spans="2:15" s="3" customFormat="1" ht="12.75">
      <c r="B566" s="36"/>
      <c r="D566" s="22"/>
      <c r="J566" s="22"/>
      <c r="M566" s="62"/>
      <c r="N566" s="62"/>
      <c r="O566" s="23"/>
    </row>
    <row r="567" spans="2:15" s="3" customFormat="1" ht="12.75">
      <c r="B567" s="36"/>
      <c r="D567" s="22"/>
      <c r="J567" s="22"/>
      <c r="M567" s="62"/>
      <c r="N567" s="62"/>
      <c r="O567" s="23"/>
    </row>
    <row r="568" spans="2:15" s="3" customFormat="1" ht="12.75">
      <c r="B568" s="36"/>
      <c r="D568" s="22"/>
      <c r="J568" s="22"/>
      <c r="M568" s="62"/>
      <c r="N568" s="62"/>
      <c r="O568" s="23"/>
    </row>
    <row r="569" spans="2:15" s="3" customFormat="1" ht="12.75">
      <c r="B569" s="36"/>
      <c r="D569" s="22"/>
      <c r="J569" s="22"/>
      <c r="M569" s="62"/>
      <c r="N569" s="62"/>
      <c r="O569" s="23"/>
    </row>
    <row r="570" spans="2:15" s="3" customFormat="1" ht="12.75">
      <c r="B570" s="36"/>
      <c r="D570" s="22"/>
      <c r="J570" s="22"/>
      <c r="M570" s="62"/>
      <c r="N570" s="62"/>
      <c r="O570" s="23"/>
    </row>
    <row r="571" spans="2:15" s="3" customFormat="1" ht="12.75">
      <c r="B571" s="36"/>
      <c r="D571" s="22"/>
      <c r="J571" s="22"/>
      <c r="M571" s="62"/>
      <c r="N571" s="62"/>
      <c r="O571" s="23"/>
    </row>
    <row r="572" spans="2:15" s="3" customFormat="1" ht="12.75">
      <c r="B572" s="36"/>
      <c r="D572" s="22"/>
      <c r="J572" s="22"/>
      <c r="M572" s="62"/>
      <c r="N572" s="62"/>
      <c r="O572" s="23"/>
    </row>
    <row r="573" spans="2:15" s="3" customFormat="1" ht="12.75">
      <c r="B573" s="36"/>
      <c r="D573" s="22"/>
      <c r="J573" s="22"/>
      <c r="M573" s="62"/>
      <c r="N573" s="62"/>
      <c r="O573" s="23"/>
    </row>
    <row r="574" spans="2:15" s="3" customFormat="1" ht="12.75">
      <c r="B574" s="36"/>
      <c r="D574" s="22"/>
      <c r="J574" s="22"/>
      <c r="M574" s="62"/>
      <c r="N574" s="62"/>
      <c r="O574" s="23"/>
    </row>
    <row r="575" spans="2:15" s="3" customFormat="1" ht="12.75">
      <c r="B575" s="36"/>
      <c r="D575" s="22"/>
      <c r="J575" s="22"/>
      <c r="M575" s="62"/>
      <c r="N575" s="62"/>
      <c r="O575" s="23"/>
    </row>
    <row r="576" spans="2:15" s="3" customFormat="1" ht="12.75">
      <c r="B576" s="36"/>
      <c r="D576" s="22"/>
      <c r="J576" s="22"/>
      <c r="M576" s="62"/>
      <c r="N576" s="62"/>
      <c r="O576" s="23"/>
    </row>
    <row r="577" spans="2:15" s="3" customFormat="1" ht="12.75">
      <c r="B577" s="36"/>
      <c r="D577" s="22"/>
      <c r="J577" s="22"/>
      <c r="M577" s="62"/>
      <c r="N577" s="62"/>
      <c r="O577" s="23"/>
    </row>
    <row r="578" spans="2:15" s="3" customFormat="1" ht="12.75">
      <c r="B578" s="36"/>
      <c r="D578" s="22"/>
      <c r="J578" s="22"/>
      <c r="M578" s="62"/>
      <c r="N578" s="62"/>
      <c r="O578" s="23"/>
    </row>
    <row r="579" spans="2:15" s="3" customFormat="1" ht="12.75">
      <c r="B579" s="36"/>
      <c r="D579" s="22"/>
      <c r="J579" s="22"/>
      <c r="M579" s="62"/>
      <c r="N579" s="62"/>
      <c r="O579" s="23"/>
    </row>
  </sheetData>
  <sheetProtection/>
  <mergeCells count="23">
    <mergeCell ref="A1:E1"/>
    <mergeCell ref="P1:R1"/>
    <mergeCell ref="S1:U1"/>
    <mergeCell ref="V1:X1"/>
    <mergeCell ref="BR1:BT1"/>
    <mergeCell ref="BI1:BK1"/>
    <mergeCell ref="BL1:BN1"/>
    <mergeCell ref="AE1:AG1"/>
    <mergeCell ref="BC1:BE1"/>
    <mergeCell ref="Y1:AA1"/>
    <mergeCell ref="CA1:CC1"/>
    <mergeCell ref="AW1:AY1"/>
    <mergeCell ref="AT1:AV1"/>
    <mergeCell ref="BF1:BH1"/>
    <mergeCell ref="BO1:BQ1"/>
    <mergeCell ref="AZ1:BB1"/>
    <mergeCell ref="BX1:BZ1"/>
    <mergeCell ref="AQ1:AS1"/>
    <mergeCell ref="AN1:AP1"/>
    <mergeCell ref="AB1:AD1"/>
    <mergeCell ref="AK1:AM1"/>
    <mergeCell ref="AH1:AJ1"/>
    <mergeCell ref="BU1:BW1"/>
  </mergeCells>
  <printOptions horizontalCentered="1"/>
  <pageMargins left="0.7874015748031497" right="0.56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4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0"/>
  <sheetViews>
    <sheetView zoomScalePageLayoutView="0" workbookViewId="0" topLeftCell="A1">
      <pane xSplit="15" ySplit="1" topLeftCell="P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A7" sqref="A7:CC7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8.710937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00390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bestFit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140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140625" style="0" hidden="1" customWidth="1"/>
    <col min="30" max="30" width="3.140625" style="0" bestFit="1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2.140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140625" style="0" hidden="1" customWidth="1"/>
    <col min="59" max="59" width="4.140625" style="0" hidden="1" customWidth="1"/>
    <col min="60" max="60" width="3.14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14062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2.140625" style="0" hidden="1" customWidth="1"/>
    <col min="74" max="74" width="4.140625" style="0" hidden="1" customWidth="1"/>
    <col min="75" max="75" width="3.140625" style="0" bestFit="1" customWidth="1"/>
    <col min="76" max="76" width="2.140625" style="0" hidden="1" customWidth="1"/>
    <col min="77" max="77" width="4.140625" style="0" hidden="1" customWidth="1"/>
    <col min="78" max="78" width="3.140625" style="0" bestFit="1" customWidth="1"/>
    <col min="79" max="79" width="2.140625" style="0" hidden="1" customWidth="1"/>
    <col min="80" max="80" width="4.140625" style="0" hidden="1" customWidth="1"/>
    <col min="81" max="81" width="3.140625" style="0" bestFit="1" customWidth="1"/>
  </cols>
  <sheetData>
    <row r="1" spans="1:81" s="9" customFormat="1" ht="105" customHeight="1">
      <c r="A1" s="138" t="s">
        <v>55</v>
      </c>
      <c r="B1" s="138"/>
      <c r="C1" s="138"/>
      <c r="D1" s="138"/>
      <c r="E1" s="139"/>
      <c r="F1" s="18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19" t="s">
        <v>56</v>
      </c>
      <c r="M1" s="19" t="s">
        <v>57</v>
      </c>
      <c r="N1" s="19" t="s">
        <v>58</v>
      </c>
      <c r="O1" s="21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5" t="s">
        <v>918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34" t="s">
        <v>27</v>
      </c>
      <c r="B2" s="39" t="s">
        <v>28</v>
      </c>
      <c r="C2" s="40" t="s">
        <v>29</v>
      </c>
      <c r="D2" s="58" t="s">
        <v>30</v>
      </c>
      <c r="E2" s="111" t="s">
        <v>31</v>
      </c>
      <c r="F2" s="112" t="s">
        <v>1</v>
      </c>
      <c r="G2" s="113" t="s">
        <v>32</v>
      </c>
      <c r="H2" s="111" t="s">
        <v>59</v>
      </c>
      <c r="I2" s="114" t="s">
        <v>59</v>
      </c>
      <c r="J2" s="112" t="s">
        <v>33</v>
      </c>
      <c r="K2" s="112" t="s">
        <v>34</v>
      </c>
      <c r="L2" s="42"/>
      <c r="M2" s="61"/>
      <c r="N2" s="61"/>
      <c r="O2" s="38"/>
      <c r="P2" s="77" t="s">
        <v>35</v>
      </c>
      <c r="Q2" s="77" t="s">
        <v>36</v>
      </c>
      <c r="R2" s="77" t="s">
        <v>37</v>
      </c>
      <c r="S2" s="77" t="s">
        <v>35</v>
      </c>
      <c r="T2" s="77" t="s">
        <v>36</v>
      </c>
      <c r="U2" s="77" t="s">
        <v>37</v>
      </c>
      <c r="V2" s="77" t="s">
        <v>35</v>
      </c>
      <c r="W2" s="77" t="s">
        <v>36</v>
      </c>
      <c r="X2" s="77" t="s">
        <v>37</v>
      </c>
      <c r="Y2" s="77" t="s">
        <v>35</v>
      </c>
      <c r="Z2" s="77" t="s">
        <v>36</v>
      </c>
      <c r="AA2" s="7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15" s="17" customFormat="1" ht="12.75">
      <c r="A3" s="50"/>
      <c r="B3" s="51"/>
      <c r="C3" s="52"/>
      <c r="D3" s="68"/>
      <c r="E3" s="82"/>
      <c r="F3" s="64">
        <f aca="true" t="shared" si="0" ref="F3:F18">K3+L3+M3+N3</f>
        <v>0</v>
      </c>
      <c r="G3" s="2"/>
      <c r="H3" s="33"/>
      <c r="I3" s="5"/>
      <c r="J3" s="35">
        <f>P3+S3+V3+Y3+AB3+AE3+AH3+AK3+AN3+AQ3+AT3+AW3+AZ3+BC3+BF3+BI3+BL3+BO3+BR3+BU3+BX3+CA3</f>
        <v>0</v>
      </c>
      <c r="K3" s="26">
        <f>R3+U3+X3+AA3+AD3+AG3+AJ3+AM3+AP3+AS3+AV3+AY3+BB3+BE3+BH3+BK3+BN3+BQ3+BT3+BW3+BZ3+CC3</f>
        <v>0</v>
      </c>
      <c r="L3" s="69"/>
      <c r="M3" s="93"/>
      <c r="N3" s="93"/>
      <c r="O3" s="38" t="str">
        <f aca="true" t="shared" si="1" ref="O3:O18">IF(COUNTIF(assolute,C3)&gt;1,"x"," ")</f>
        <v> </v>
      </c>
    </row>
    <row r="4" spans="1:81" s="3" customFormat="1" ht="12.75">
      <c r="A4" s="90">
        <v>1</v>
      </c>
      <c r="B4" s="90" t="s">
        <v>853</v>
      </c>
      <c r="C4" s="90" t="s">
        <v>857</v>
      </c>
      <c r="D4" s="89" t="s">
        <v>858</v>
      </c>
      <c r="E4" s="90" t="s">
        <v>268</v>
      </c>
      <c r="F4" s="64">
        <f>N4+M4+L4+H4</f>
        <v>530</v>
      </c>
      <c r="G4" s="2"/>
      <c r="H4" s="33">
        <f>K4-R4-U4</f>
        <v>480</v>
      </c>
      <c r="I4" s="5">
        <v>16</v>
      </c>
      <c r="J4" s="35">
        <f>P4+S4+V4+Y4+AB4+AE4+AH4+AK4+AN4+AQ4+AT4+AW4+AZ4+BC4+BF4+BI4+BL4+BO4+BR4+BU4+BX4+CA4</f>
        <v>18</v>
      </c>
      <c r="K4" s="26">
        <f>R4+U4+X4+AA4+AD4+AG4+AJ4+AM4+AP4+AS4+AV4+AY4+BB4+BE4+BH4+BK4+BN4+BQ4+BT4+BW4+BZ4+CC4</f>
        <v>540</v>
      </c>
      <c r="L4" s="26"/>
      <c r="M4" s="66">
        <v>50</v>
      </c>
      <c r="N4" s="66"/>
      <c r="O4" s="65" t="str">
        <f>IF(COUNTIF(assolute,C4)&gt;1,"x"," ")</f>
        <v> </v>
      </c>
      <c r="P4" s="89" t="s">
        <v>42</v>
      </c>
      <c r="Q4" s="89" t="s">
        <v>42</v>
      </c>
      <c r="R4" s="120" t="s">
        <v>91</v>
      </c>
      <c r="S4" s="120" t="s">
        <v>42</v>
      </c>
      <c r="T4" s="120" t="s">
        <v>42</v>
      </c>
      <c r="U4" s="120" t="s">
        <v>91</v>
      </c>
      <c r="V4" s="1"/>
      <c r="W4" s="1"/>
      <c r="X4" s="1"/>
      <c r="Y4" s="89" t="s">
        <v>42</v>
      </c>
      <c r="Z4" s="89" t="s">
        <v>42</v>
      </c>
      <c r="AA4" s="89" t="s">
        <v>91</v>
      </c>
      <c r="AB4" s="89" t="s">
        <v>42</v>
      </c>
      <c r="AC4" s="89" t="s">
        <v>42</v>
      </c>
      <c r="AD4" s="89" t="s">
        <v>91</v>
      </c>
      <c r="AE4" s="1"/>
      <c r="AF4" s="1"/>
      <c r="AG4" s="1"/>
      <c r="AH4" s="89" t="s">
        <v>42</v>
      </c>
      <c r="AI4" s="89" t="s">
        <v>42</v>
      </c>
      <c r="AJ4" s="89" t="s">
        <v>91</v>
      </c>
      <c r="AK4" s="1"/>
      <c r="AL4" s="1"/>
      <c r="AM4" s="1"/>
      <c r="AN4" s="89" t="s">
        <v>42</v>
      </c>
      <c r="AO4" s="89" t="s">
        <v>42</v>
      </c>
      <c r="AP4" s="89" t="s">
        <v>91</v>
      </c>
      <c r="AQ4" s="89" t="s">
        <v>42</v>
      </c>
      <c r="AR4" s="89" t="s">
        <v>42</v>
      </c>
      <c r="AS4" s="89" t="s">
        <v>91</v>
      </c>
      <c r="AT4" s="89" t="s">
        <v>42</v>
      </c>
      <c r="AU4" s="89" t="s">
        <v>42</v>
      </c>
      <c r="AV4" s="89" t="s">
        <v>91</v>
      </c>
      <c r="AW4" s="89" t="s">
        <v>42</v>
      </c>
      <c r="AX4" s="89" t="s">
        <v>42</v>
      </c>
      <c r="AY4" s="89" t="s">
        <v>91</v>
      </c>
      <c r="AZ4" s="89" t="s">
        <v>42</v>
      </c>
      <c r="BA4" s="89" t="s">
        <v>42</v>
      </c>
      <c r="BB4" s="89" t="s">
        <v>91</v>
      </c>
      <c r="BC4" s="89" t="s">
        <v>42</v>
      </c>
      <c r="BD4" s="89" t="s">
        <v>42</v>
      </c>
      <c r="BE4" s="89" t="s">
        <v>91</v>
      </c>
      <c r="BF4" s="89" t="s">
        <v>42</v>
      </c>
      <c r="BG4" s="89" t="s">
        <v>42</v>
      </c>
      <c r="BH4" s="89" t="s">
        <v>91</v>
      </c>
      <c r="BI4" s="1"/>
      <c r="BJ4" s="1"/>
      <c r="BK4" s="1"/>
      <c r="BL4" s="89" t="s">
        <v>42</v>
      </c>
      <c r="BM4" s="89" t="s">
        <v>42</v>
      </c>
      <c r="BN4" s="122" t="s">
        <v>91</v>
      </c>
      <c r="BO4" s="89" t="s">
        <v>42</v>
      </c>
      <c r="BP4" s="89" t="s">
        <v>42</v>
      </c>
      <c r="BQ4" s="89" t="s">
        <v>91</v>
      </c>
      <c r="BR4" s="89" t="s">
        <v>42</v>
      </c>
      <c r="BS4" s="89" t="s">
        <v>42</v>
      </c>
      <c r="BT4" s="89" t="s">
        <v>91</v>
      </c>
      <c r="BU4" s="89" t="s">
        <v>42</v>
      </c>
      <c r="BV4" s="89" t="s">
        <v>42</v>
      </c>
      <c r="BW4" s="89" t="s">
        <v>91</v>
      </c>
      <c r="BX4" s="89" t="s">
        <v>42</v>
      </c>
      <c r="BY4" s="89" t="s">
        <v>42</v>
      </c>
      <c r="BZ4" s="89" t="s">
        <v>91</v>
      </c>
      <c r="CA4" s="89" t="s">
        <v>42</v>
      </c>
      <c r="CB4" s="89" t="s">
        <v>42</v>
      </c>
      <c r="CC4" s="89" t="s">
        <v>91</v>
      </c>
    </row>
    <row r="5" spans="1:81" s="3" customFormat="1" ht="12.75">
      <c r="A5" s="90">
        <v>2</v>
      </c>
      <c r="B5" s="90" t="s">
        <v>853</v>
      </c>
      <c r="C5" s="90" t="s">
        <v>854</v>
      </c>
      <c r="D5" s="89" t="s">
        <v>855</v>
      </c>
      <c r="E5" s="90" t="s">
        <v>856</v>
      </c>
      <c r="F5" s="64">
        <f>N5+M5+L5+H5</f>
        <v>530</v>
      </c>
      <c r="G5" s="2"/>
      <c r="H5" s="33">
        <f>K5-U5-AA5-AD5-BE5-BT5</f>
        <v>455</v>
      </c>
      <c r="I5" s="5">
        <v>16</v>
      </c>
      <c r="J5" s="35">
        <f>P5+S5+V5+Y5+AB5+AE5+AH5+AK5+AN5+AQ5+AT5+AW5+AZ5+BC5+BF5+BI5+BL5+BO5+BR5+BU5+BX5+CA5</f>
        <v>21</v>
      </c>
      <c r="K5" s="26">
        <f>R5+U5+X5+AA5+AD5+AG5+AJ5+AM5+AP5+AS5+AV5+AY5+BB5+BE5+BH5+BK5+BN5+BQ5+BT5+BW5+BZ5+CC5</f>
        <v>591</v>
      </c>
      <c r="L5" s="26"/>
      <c r="M5" s="66">
        <v>25</v>
      </c>
      <c r="N5" s="66">
        <v>50</v>
      </c>
      <c r="O5" s="65" t="str">
        <f>IF(COUNTIF(assolute,C5)&gt;1,"x"," ")</f>
        <v> </v>
      </c>
      <c r="P5" s="89" t="s">
        <v>42</v>
      </c>
      <c r="Q5" s="89" t="s">
        <v>53</v>
      </c>
      <c r="R5" s="89" t="s">
        <v>66</v>
      </c>
      <c r="S5" s="89" t="s">
        <v>42</v>
      </c>
      <c r="T5" s="89" t="s">
        <v>72</v>
      </c>
      <c r="U5" s="120" t="s">
        <v>69</v>
      </c>
      <c r="V5" s="1"/>
      <c r="W5" s="1"/>
      <c r="X5" s="1"/>
      <c r="Y5" s="89" t="s">
        <v>42</v>
      </c>
      <c r="Z5" s="89" t="s">
        <v>70</v>
      </c>
      <c r="AA5" s="120" t="s">
        <v>71</v>
      </c>
      <c r="AB5" s="89" t="s">
        <v>42</v>
      </c>
      <c r="AC5" s="89" t="s">
        <v>72</v>
      </c>
      <c r="AD5" s="120" t="s">
        <v>69</v>
      </c>
      <c r="AE5" s="89" t="s">
        <v>42</v>
      </c>
      <c r="AF5" s="89" t="s">
        <v>70</v>
      </c>
      <c r="AG5" s="122" t="s">
        <v>71</v>
      </c>
      <c r="AH5" s="89" t="s">
        <v>42</v>
      </c>
      <c r="AI5" s="89" t="s">
        <v>70</v>
      </c>
      <c r="AJ5" s="89" t="s">
        <v>71</v>
      </c>
      <c r="AK5" s="89" t="s">
        <v>42</v>
      </c>
      <c r="AL5" s="89" t="s">
        <v>53</v>
      </c>
      <c r="AM5" s="89" t="s">
        <v>66</v>
      </c>
      <c r="AN5" s="89" t="s">
        <v>42</v>
      </c>
      <c r="AO5" s="89" t="s">
        <v>70</v>
      </c>
      <c r="AP5" s="89" t="s">
        <v>71</v>
      </c>
      <c r="AQ5" s="89" t="s">
        <v>42</v>
      </c>
      <c r="AR5" s="89" t="s">
        <v>70</v>
      </c>
      <c r="AS5" s="89" t="s">
        <v>71</v>
      </c>
      <c r="AT5" s="89" t="s">
        <v>42</v>
      </c>
      <c r="AU5" s="89" t="s">
        <v>53</v>
      </c>
      <c r="AV5" s="89" t="s">
        <v>66</v>
      </c>
      <c r="AW5" s="89" t="s">
        <v>42</v>
      </c>
      <c r="AX5" s="89" t="s">
        <v>70</v>
      </c>
      <c r="AY5" s="89" t="s">
        <v>71</v>
      </c>
      <c r="AZ5" s="89" t="s">
        <v>42</v>
      </c>
      <c r="BA5" s="89" t="s">
        <v>53</v>
      </c>
      <c r="BB5" s="89" t="s">
        <v>66</v>
      </c>
      <c r="BC5" s="89" t="s">
        <v>42</v>
      </c>
      <c r="BD5" s="89" t="s">
        <v>64</v>
      </c>
      <c r="BE5" s="120" t="s">
        <v>69</v>
      </c>
      <c r="BF5" s="89" t="s">
        <v>42</v>
      </c>
      <c r="BG5" s="89" t="s">
        <v>53</v>
      </c>
      <c r="BH5" s="89" t="s">
        <v>66</v>
      </c>
      <c r="BI5" s="89" t="s">
        <v>42</v>
      </c>
      <c r="BJ5" s="89" t="s">
        <v>53</v>
      </c>
      <c r="BK5" s="89" t="s">
        <v>66</v>
      </c>
      <c r="BL5" s="89" t="s">
        <v>42</v>
      </c>
      <c r="BM5" s="89" t="s">
        <v>53</v>
      </c>
      <c r="BN5" s="122" t="s">
        <v>66</v>
      </c>
      <c r="BO5" s="89" t="s">
        <v>42</v>
      </c>
      <c r="BP5" s="89" t="s">
        <v>70</v>
      </c>
      <c r="BQ5" s="89" t="s">
        <v>71</v>
      </c>
      <c r="BR5" s="89" t="s">
        <v>42</v>
      </c>
      <c r="BS5" s="89" t="s">
        <v>72</v>
      </c>
      <c r="BT5" s="120" t="s">
        <v>69</v>
      </c>
      <c r="BU5" s="89" t="s">
        <v>42</v>
      </c>
      <c r="BV5" s="89" t="s">
        <v>70</v>
      </c>
      <c r="BW5" s="89" t="s">
        <v>71</v>
      </c>
      <c r="BX5" s="89" t="s">
        <v>42</v>
      </c>
      <c r="BY5" s="89" t="s">
        <v>70</v>
      </c>
      <c r="BZ5" s="89" t="s">
        <v>71</v>
      </c>
      <c r="CA5" s="89" t="s">
        <v>42</v>
      </c>
      <c r="CB5" s="89" t="s">
        <v>70</v>
      </c>
      <c r="CC5" s="89" t="s">
        <v>71</v>
      </c>
    </row>
    <row r="6" spans="1:81" s="3" customFormat="1" ht="12.75">
      <c r="A6" s="90">
        <v>3</v>
      </c>
      <c r="B6" s="90" t="s">
        <v>853</v>
      </c>
      <c r="C6" s="90" t="s">
        <v>859</v>
      </c>
      <c r="D6" s="89" t="s">
        <v>855</v>
      </c>
      <c r="E6" s="90" t="s">
        <v>193</v>
      </c>
      <c r="F6" s="64">
        <f>N6+M6+L6+H6</f>
        <v>467</v>
      </c>
      <c r="G6" s="2"/>
      <c r="H6" s="33">
        <f>K6</f>
        <v>467</v>
      </c>
      <c r="I6" s="5"/>
      <c r="J6" s="35">
        <f aca="true" t="shared" si="2" ref="J6:J18">P6+S6+V6+Y6+AB6+AE6+AH6+AK6+AN6+AQ6+AT6+AW6+AZ6+BC6+BF6+BI6+BL6+BO6+BR6+BU6+BX6+CA6</f>
        <v>16</v>
      </c>
      <c r="K6" s="26">
        <f aca="true" t="shared" si="3" ref="K6:K18">R6+U6+X6+AA6+AD6+AG6+AJ6+AM6+AP6+AS6+AV6+AY6+BB6+BE6+BH6+BK6+BN6+BQ6+BT6+BW6+BZ6+CC6</f>
        <v>467</v>
      </c>
      <c r="L6" s="26"/>
      <c r="M6" s="66"/>
      <c r="N6" s="66"/>
      <c r="O6" s="65" t="str">
        <f t="shared" si="1"/>
        <v> </v>
      </c>
      <c r="P6" s="1"/>
      <c r="Q6" s="1"/>
      <c r="R6" s="1"/>
      <c r="S6" s="1"/>
      <c r="T6" s="1"/>
      <c r="U6" s="1"/>
      <c r="V6" s="89" t="s">
        <v>42</v>
      </c>
      <c r="W6" s="89" t="s">
        <v>42</v>
      </c>
      <c r="X6" s="89" t="s">
        <v>91</v>
      </c>
      <c r="Y6" s="89" t="s">
        <v>42</v>
      </c>
      <c r="Z6" s="89" t="s">
        <v>53</v>
      </c>
      <c r="AA6" s="89" t="s">
        <v>66</v>
      </c>
      <c r="AB6" s="89" t="s">
        <v>42</v>
      </c>
      <c r="AC6" s="89" t="s">
        <v>53</v>
      </c>
      <c r="AD6" s="89" t="s">
        <v>66</v>
      </c>
      <c r="AE6" s="89" t="s">
        <v>42</v>
      </c>
      <c r="AF6" s="89" t="s">
        <v>42</v>
      </c>
      <c r="AG6" s="122" t="s">
        <v>91</v>
      </c>
      <c r="AH6" s="89" t="s">
        <v>42</v>
      </c>
      <c r="AI6" s="89" t="s">
        <v>53</v>
      </c>
      <c r="AJ6" s="89" t="s">
        <v>66</v>
      </c>
      <c r="AK6" s="89" t="s">
        <v>42</v>
      </c>
      <c r="AL6" s="89" t="s">
        <v>42</v>
      </c>
      <c r="AM6" s="89" t="s">
        <v>91</v>
      </c>
      <c r="AN6" s="89" t="s">
        <v>42</v>
      </c>
      <c r="AO6" s="89" t="s">
        <v>53</v>
      </c>
      <c r="AP6" s="89" t="s">
        <v>66</v>
      </c>
      <c r="AQ6" s="89" t="s">
        <v>42</v>
      </c>
      <c r="AR6" s="89" t="s">
        <v>53</v>
      </c>
      <c r="AS6" s="89" t="s">
        <v>66</v>
      </c>
      <c r="AT6" s="1"/>
      <c r="AU6" s="1"/>
      <c r="AV6" s="1"/>
      <c r="AW6" s="89" t="s">
        <v>42</v>
      </c>
      <c r="AX6" s="89" t="s">
        <v>53</v>
      </c>
      <c r="AY6" s="89" t="s">
        <v>66</v>
      </c>
      <c r="AZ6" s="1"/>
      <c r="BA6" s="1"/>
      <c r="BB6" s="1"/>
      <c r="BC6" s="89" t="s">
        <v>42</v>
      </c>
      <c r="BD6" s="89" t="s">
        <v>53</v>
      </c>
      <c r="BE6" s="89" t="s">
        <v>66</v>
      </c>
      <c r="BF6" s="1"/>
      <c r="BG6" s="1"/>
      <c r="BH6" s="1"/>
      <c r="BI6" s="89" t="s">
        <v>42</v>
      </c>
      <c r="BJ6" s="89" t="s">
        <v>42</v>
      </c>
      <c r="BK6" s="89" t="s">
        <v>91</v>
      </c>
      <c r="BL6" s="1"/>
      <c r="BM6" s="1"/>
      <c r="BN6" s="1"/>
      <c r="BO6" s="89" t="s">
        <v>42</v>
      </c>
      <c r="BP6" s="89" t="s">
        <v>53</v>
      </c>
      <c r="BQ6" s="89" t="s">
        <v>66</v>
      </c>
      <c r="BR6" s="89" t="s">
        <v>42</v>
      </c>
      <c r="BS6" s="89" t="s">
        <v>70</v>
      </c>
      <c r="BT6" s="89" t="s">
        <v>71</v>
      </c>
      <c r="BU6" s="89" t="s">
        <v>42</v>
      </c>
      <c r="BV6" s="89" t="s">
        <v>53</v>
      </c>
      <c r="BW6" s="89" t="s">
        <v>66</v>
      </c>
      <c r="BX6" s="89" t="s">
        <v>42</v>
      </c>
      <c r="BY6" s="89" t="s">
        <v>53</v>
      </c>
      <c r="BZ6" s="89" t="s">
        <v>66</v>
      </c>
      <c r="CA6" s="89" t="s">
        <v>42</v>
      </c>
      <c r="CB6" s="89" t="s">
        <v>53</v>
      </c>
      <c r="CC6" s="89" t="s">
        <v>66</v>
      </c>
    </row>
    <row r="7" spans="1:81" s="124" customFormat="1" ht="12.75">
      <c r="A7" s="146"/>
      <c r="B7" s="146"/>
      <c r="C7" s="146"/>
      <c r="D7" s="145"/>
      <c r="E7" s="146"/>
      <c r="F7" s="147"/>
      <c r="G7" s="148"/>
      <c r="H7" s="148"/>
      <c r="I7" s="149"/>
      <c r="J7" s="150"/>
      <c r="K7" s="151"/>
      <c r="L7" s="151"/>
      <c r="M7" s="152"/>
      <c r="N7" s="152"/>
      <c r="O7" s="153"/>
      <c r="P7" s="144"/>
      <c r="Q7" s="144"/>
      <c r="R7" s="144"/>
      <c r="S7" s="144"/>
      <c r="T7" s="144"/>
      <c r="U7" s="144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4"/>
      <c r="AU7" s="144"/>
      <c r="AV7" s="144"/>
      <c r="AW7" s="145"/>
      <c r="AX7" s="145"/>
      <c r="AY7" s="145"/>
      <c r="AZ7" s="144"/>
      <c r="BA7" s="144"/>
      <c r="BB7" s="144"/>
      <c r="BC7" s="145"/>
      <c r="BD7" s="145"/>
      <c r="BE7" s="145"/>
      <c r="BF7" s="144"/>
      <c r="BG7" s="144"/>
      <c r="BH7" s="144"/>
      <c r="BI7" s="145"/>
      <c r="BJ7" s="145"/>
      <c r="BK7" s="145"/>
      <c r="BL7" s="144"/>
      <c r="BM7" s="144"/>
      <c r="BN7" s="144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</row>
    <row r="8" spans="1:81" s="3" customFormat="1" ht="12.75">
      <c r="A8" s="90">
        <v>4</v>
      </c>
      <c r="B8" s="90" t="s">
        <v>853</v>
      </c>
      <c r="C8" s="90" t="s">
        <v>860</v>
      </c>
      <c r="D8" s="89" t="s">
        <v>855</v>
      </c>
      <c r="E8" s="90" t="s">
        <v>550</v>
      </c>
      <c r="F8" s="64">
        <f t="shared" si="0"/>
        <v>156</v>
      </c>
      <c r="G8" s="2"/>
      <c r="H8" s="33"/>
      <c r="I8" s="5"/>
      <c r="J8" s="35">
        <f t="shared" si="2"/>
        <v>6</v>
      </c>
      <c r="K8" s="26">
        <f t="shared" si="3"/>
        <v>156</v>
      </c>
      <c r="L8" s="26"/>
      <c r="M8" s="66"/>
      <c r="N8" s="66"/>
      <c r="O8" s="65" t="str">
        <f t="shared" si="1"/>
        <v> 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89" t="s">
        <v>42</v>
      </c>
      <c r="AF8" s="89" t="s">
        <v>67</v>
      </c>
      <c r="AG8" s="89" t="s">
        <v>68</v>
      </c>
      <c r="AH8" s="89" t="s">
        <v>42</v>
      </c>
      <c r="AI8" s="89" t="s">
        <v>74</v>
      </c>
      <c r="AJ8" s="89" t="s">
        <v>75</v>
      </c>
      <c r="AK8" s="89" t="s">
        <v>42</v>
      </c>
      <c r="AL8" s="89" t="s">
        <v>70</v>
      </c>
      <c r="AM8" s="89" t="s">
        <v>71</v>
      </c>
      <c r="AN8" s="1"/>
      <c r="AO8" s="1"/>
      <c r="AP8" s="1"/>
      <c r="AQ8" s="89" t="s">
        <v>42</v>
      </c>
      <c r="AR8" s="89" t="s">
        <v>72</v>
      </c>
      <c r="AS8" s="89" t="s">
        <v>69</v>
      </c>
      <c r="AT8" s="89" t="s">
        <v>42</v>
      </c>
      <c r="AU8" s="89" t="s">
        <v>70</v>
      </c>
      <c r="AV8" s="89" t="s">
        <v>71</v>
      </c>
      <c r="AW8" s="1"/>
      <c r="AX8" s="1"/>
      <c r="AY8" s="1"/>
      <c r="AZ8" s="1"/>
      <c r="BA8" s="1"/>
      <c r="BB8" s="1"/>
      <c r="BC8" s="89" t="s">
        <v>42</v>
      </c>
      <c r="BD8" s="89" t="s">
        <v>82</v>
      </c>
      <c r="BE8" s="89" t="s">
        <v>75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s="3" customFormat="1" ht="12.75">
      <c r="A9" s="90">
        <v>5</v>
      </c>
      <c r="B9" s="90" t="s">
        <v>853</v>
      </c>
      <c r="C9" s="90" t="s">
        <v>861</v>
      </c>
      <c r="D9" s="89" t="s">
        <v>862</v>
      </c>
      <c r="E9" s="90" t="s">
        <v>153</v>
      </c>
      <c r="F9" s="64">
        <f t="shared" si="0"/>
        <v>104</v>
      </c>
      <c r="G9" s="2"/>
      <c r="H9" s="33"/>
      <c r="I9" s="5"/>
      <c r="J9" s="35">
        <f t="shared" si="2"/>
        <v>4</v>
      </c>
      <c r="K9" s="26">
        <f t="shared" si="3"/>
        <v>104</v>
      </c>
      <c r="L9" s="26"/>
      <c r="M9" s="66"/>
      <c r="N9" s="66"/>
      <c r="O9" s="65" t="str">
        <f t="shared" si="1"/>
        <v> 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89" t="s">
        <v>42</v>
      </c>
      <c r="AF9" s="89" t="s">
        <v>72</v>
      </c>
      <c r="AG9" s="89" t="s">
        <v>69</v>
      </c>
      <c r="AH9" s="89" t="s">
        <v>42</v>
      </c>
      <c r="AI9" s="89" t="s">
        <v>64</v>
      </c>
      <c r="AJ9" s="89" t="s">
        <v>65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89" t="s">
        <v>42</v>
      </c>
      <c r="BD9" s="89" t="s">
        <v>87</v>
      </c>
      <c r="BE9" s="89" t="s">
        <v>83</v>
      </c>
      <c r="BF9" s="1"/>
      <c r="BG9" s="1"/>
      <c r="BH9" s="1"/>
      <c r="BI9" s="89" t="s">
        <v>42</v>
      </c>
      <c r="BJ9" s="89" t="s">
        <v>70</v>
      </c>
      <c r="BK9" s="89" t="s">
        <v>71</v>
      </c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s="3" customFormat="1" ht="12.75">
      <c r="A10" s="90">
        <v>6</v>
      </c>
      <c r="B10" s="90" t="s">
        <v>853</v>
      </c>
      <c r="C10" s="90" t="s">
        <v>863</v>
      </c>
      <c r="D10" s="89" t="s">
        <v>862</v>
      </c>
      <c r="E10" s="90" t="s">
        <v>301</v>
      </c>
      <c r="F10" s="64">
        <f t="shared" si="0"/>
        <v>85</v>
      </c>
      <c r="G10" s="2"/>
      <c r="H10" s="33"/>
      <c r="I10" s="5"/>
      <c r="J10" s="35">
        <f t="shared" si="2"/>
        <v>3</v>
      </c>
      <c r="K10" s="26">
        <f t="shared" si="3"/>
        <v>85</v>
      </c>
      <c r="L10" s="26"/>
      <c r="M10" s="66"/>
      <c r="N10" s="66"/>
      <c r="O10" s="65" t="str">
        <f t="shared" si="1"/>
        <v> </v>
      </c>
      <c r="P10" s="1"/>
      <c r="Q10" s="1"/>
      <c r="R10" s="1"/>
      <c r="S10" s="89" t="s">
        <v>42</v>
      </c>
      <c r="T10" s="89" t="s">
        <v>70</v>
      </c>
      <c r="U10" s="89" t="s">
        <v>71</v>
      </c>
      <c r="V10" s="1"/>
      <c r="W10" s="1"/>
      <c r="X10" s="1"/>
      <c r="Y10" s="1"/>
      <c r="Z10" s="1"/>
      <c r="AA10" s="1"/>
      <c r="AB10" s="89" t="s">
        <v>42</v>
      </c>
      <c r="AC10" s="89" t="s">
        <v>70</v>
      </c>
      <c r="AD10" s="89" t="s">
        <v>71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89" t="s">
        <v>42</v>
      </c>
      <c r="BS10" s="89" t="s">
        <v>53</v>
      </c>
      <c r="BT10" s="89" t="s">
        <v>66</v>
      </c>
      <c r="BU10" s="1"/>
      <c r="BV10" s="1"/>
      <c r="BW10" s="1"/>
      <c r="BX10" s="1"/>
      <c r="BY10" s="1"/>
      <c r="BZ10" s="1"/>
      <c r="CA10" s="1"/>
      <c r="CB10" s="1"/>
      <c r="CC10" s="1"/>
    </row>
    <row r="11" spans="1:81" s="3" customFormat="1" ht="12.75">
      <c r="A11" s="90">
        <v>7</v>
      </c>
      <c r="B11" s="90" t="s">
        <v>853</v>
      </c>
      <c r="C11" s="90" t="s">
        <v>864</v>
      </c>
      <c r="D11" s="89" t="s">
        <v>865</v>
      </c>
      <c r="E11" s="90" t="s">
        <v>289</v>
      </c>
      <c r="F11" s="64">
        <f t="shared" si="0"/>
        <v>77</v>
      </c>
      <c r="G11" s="2"/>
      <c r="H11" s="33"/>
      <c r="I11" s="5"/>
      <c r="J11" s="35">
        <f t="shared" si="2"/>
        <v>3</v>
      </c>
      <c r="K11" s="26">
        <f t="shared" si="3"/>
        <v>77</v>
      </c>
      <c r="L11" s="26"/>
      <c r="M11" s="66"/>
      <c r="N11" s="66"/>
      <c r="O11" s="65" t="str">
        <f t="shared" si="1"/>
        <v> 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89" t="s">
        <v>42</v>
      </c>
      <c r="AR11" s="89" t="s">
        <v>67</v>
      </c>
      <c r="AS11" s="89" t="s">
        <v>68</v>
      </c>
      <c r="AT11" s="89" t="s">
        <v>42</v>
      </c>
      <c r="AU11" s="89" t="s">
        <v>64</v>
      </c>
      <c r="AV11" s="89" t="s">
        <v>65</v>
      </c>
      <c r="AW11" s="1"/>
      <c r="AX11" s="1"/>
      <c r="AY11" s="1"/>
      <c r="AZ11" s="1"/>
      <c r="BA11" s="1"/>
      <c r="BB11" s="1"/>
      <c r="BC11" s="89" t="s">
        <v>42</v>
      </c>
      <c r="BD11" s="89" t="s">
        <v>67</v>
      </c>
      <c r="BE11" s="89" t="s">
        <v>65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s="3" customFormat="1" ht="12.75">
      <c r="A12" s="90">
        <v>8</v>
      </c>
      <c r="B12" s="90" t="s">
        <v>853</v>
      </c>
      <c r="C12" s="90" t="s">
        <v>866</v>
      </c>
      <c r="D12" s="89" t="s">
        <v>855</v>
      </c>
      <c r="E12" s="90" t="s">
        <v>289</v>
      </c>
      <c r="F12" s="64">
        <f t="shared" si="0"/>
        <v>76</v>
      </c>
      <c r="G12" s="2"/>
      <c r="H12" s="33"/>
      <c r="I12" s="5"/>
      <c r="J12" s="35">
        <f t="shared" si="2"/>
        <v>3</v>
      </c>
      <c r="K12" s="26">
        <f t="shared" si="3"/>
        <v>76</v>
      </c>
      <c r="L12" s="26"/>
      <c r="M12" s="66"/>
      <c r="N12" s="66"/>
      <c r="O12" s="65" t="str">
        <f t="shared" si="1"/>
        <v> 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89" t="s">
        <v>42</v>
      </c>
      <c r="AR12" s="89" t="s">
        <v>74</v>
      </c>
      <c r="AS12" s="89" t="s">
        <v>75</v>
      </c>
      <c r="AT12" s="89" t="s">
        <v>42</v>
      </c>
      <c r="AU12" s="89" t="s">
        <v>72</v>
      </c>
      <c r="AV12" s="89" t="s">
        <v>69</v>
      </c>
      <c r="AW12" s="1"/>
      <c r="AX12" s="1"/>
      <c r="AY12" s="1"/>
      <c r="AZ12" s="1"/>
      <c r="BA12" s="1"/>
      <c r="BB12" s="1"/>
      <c r="BC12" s="89" t="s">
        <v>42</v>
      </c>
      <c r="BD12" s="89" t="s">
        <v>74</v>
      </c>
      <c r="BE12" s="89" t="s">
        <v>68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s="3" customFormat="1" ht="12.75">
      <c r="A13" s="90">
        <v>9</v>
      </c>
      <c r="B13" s="90" t="s">
        <v>853</v>
      </c>
      <c r="C13" s="90" t="s">
        <v>867</v>
      </c>
      <c r="D13" s="89" t="s">
        <v>862</v>
      </c>
      <c r="E13" s="90" t="s">
        <v>226</v>
      </c>
      <c r="F13" s="64">
        <f t="shared" si="0"/>
        <v>57</v>
      </c>
      <c r="G13" s="2"/>
      <c r="H13" s="33"/>
      <c r="I13" s="5"/>
      <c r="J13" s="35">
        <f t="shared" si="2"/>
        <v>2</v>
      </c>
      <c r="K13" s="26">
        <f t="shared" si="3"/>
        <v>57</v>
      </c>
      <c r="L13" s="26"/>
      <c r="M13" s="66"/>
      <c r="N13" s="66"/>
      <c r="O13" s="65" t="str">
        <f t="shared" si="1"/>
        <v> </v>
      </c>
      <c r="P13" s="1"/>
      <c r="Q13" s="1"/>
      <c r="R13" s="1"/>
      <c r="S13" s="89" t="s">
        <v>42</v>
      </c>
      <c r="T13" s="89" t="s">
        <v>53</v>
      </c>
      <c r="U13" s="89" t="s">
        <v>66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89" t="s">
        <v>42</v>
      </c>
      <c r="BD13" s="89" t="s">
        <v>72</v>
      </c>
      <c r="BE13" s="89" t="s">
        <v>71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s="3" customFormat="1" ht="12.75">
      <c r="A14" s="90">
        <v>10</v>
      </c>
      <c r="B14" s="90" t="s">
        <v>853</v>
      </c>
      <c r="C14" s="90" t="s">
        <v>868</v>
      </c>
      <c r="D14" s="89" t="s">
        <v>862</v>
      </c>
      <c r="E14" s="90" t="s">
        <v>550</v>
      </c>
      <c r="F14" s="64">
        <f t="shared" si="0"/>
        <v>53</v>
      </c>
      <c r="G14" s="2"/>
      <c r="H14" s="33"/>
      <c r="I14" s="5"/>
      <c r="J14" s="35">
        <f t="shared" si="2"/>
        <v>2</v>
      </c>
      <c r="K14" s="26">
        <f t="shared" si="3"/>
        <v>53</v>
      </c>
      <c r="L14" s="26"/>
      <c r="M14" s="66"/>
      <c r="N14" s="66"/>
      <c r="O14" s="65" t="str">
        <f t="shared" si="1"/>
        <v> 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89" t="s">
        <v>42</v>
      </c>
      <c r="AF14" s="89" t="s">
        <v>64</v>
      </c>
      <c r="AG14" s="89" t="s">
        <v>65</v>
      </c>
      <c r="AH14" s="89" t="s">
        <v>42</v>
      </c>
      <c r="AI14" s="89" t="s">
        <v>72</v>
      </c>
      <c r="AJ14" s="89" t="s">
        <v>69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s="3" customFormat="1" ht="12.75">
      <c r="A15" s="90">
        <v>11</v>
      </c>
      <c r="B15" s="90" t="s">
        <v>853</v>
      </c>
      <c r="C15" s="90" t="s">
        <v>869</v>
      </c>
      <c r="D15" s="89" t="s">
        <v>855</v>
      </c>
      <c r="E15" s="90" t="s">
        <v>700</v>
      </c>
      <c r="F15" s="64">
        <f t="shared" si="0"/>
        <v>29</v>
      </c>
      <c r="G15" s="2"/>
      <c r="H15" s="33"/>
      <c r="I15" s="5"/>
      <c r="J15" s="35">
        <f t="shared" si="2"/>
        <v>1</v>
      </c>
      <c r="K15" s="26">
        <f t="shared" si="3"/>
        <v>29</v>
      </c>
      <c r="L15" s="26"/>
      <c r="M15" s="66"/>
      <c r="N15" s="66"/>
      <c r="O15" s="65" t="str">
        <f t="shared" si="1"/>
        <v> 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89" t="s">
        <v>42</v>
      </c>
      <c r="AF15" s="89" t="s">
        <v>53</v>
      </c>
      <c r="AG15" s="89" t="s">
        <v>66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s="3" customFormat="1" ht="12.75">
      <c r="A16" s="90">
        <v>12</v>
      </c>
      <c r="B16" s="90" t="s">
        <v>853</v>
      </c>
      <c r="C16" s="90" t="s">
        <v>870</v>
      </c>
      <c r="D16" s="89" t="s">
        <v>862</v>
      </c>
      <c r="E16" s="90" t="s">
        <v>842</v>
      </c>
      <c r="F16" s="64">
        <f t="shared" si="0"/>
        <v>26</v>
      </c>
      <c r="G16" s="2"/>
      <c r="H16" s="33"/>
      <c r="I16" s="5"/>
      <c r="J16" s="35">
        <f t="shared" si="2"/>
        <v>1</v>
      </c>
      <c r="K16" s="26">
        <f t="shared" si="3"/>
        <v>26</v>
      </c>
      <c r="L16" s="26"/>
      <c r="M16" s="66"/>
      <c r="N16" s="66"/>
      <c r="O16" s="65" t="str">
        <f t="shared" si="1"/>
        <v> 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89" t="s">
        <v>42</v>
      </c>
      <c r="AC16" s="89" t="s">
        <v>64</v>
      </c>
      <c r="AD16" s="89" t="s">
        <v>65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s="3" customFormat="1" ht="12.75">
      <c r="A17" s="90">
        <v>13</v>
      </c>
      <c r="B17" s="90" t="s">
        <v>853</v>
      </c>
      <c r="C17" s="90" t="s">
        <v>871</v>
      </c>
      <c r="D17" s="89" t="s">
        <v>855</v>
      </c>
      <c r="E17" s="90" t="s">
        <v>289</v>
      </c>
      <c r="F17" s="64">
        <f t="shared" si="0"/>
        <v>26</v>
      </c>
      <c r="G17" s="2"/>
      <c r="H17" s="33"/>
      <c r="I17" s="5"/>
      <c r="J17" s="35">
        <f t="shared" si="2"/>
        <v>1</v>
      </c>
      <c r="K17" s="26">
        <f t="shared" si="3"/>
        <v>26</v>
      </c>
      <c r="L17" s="26"/>
      <c r="M17" s="66"/>
      <c r="N17" s="66"/>
      <c r="O17" s="65" t="str">
        <f t="shared" si="1"/>
        <v> 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89" t="s">
        <v>42</v>
      </c>
      <c r="AR17" s="89" t="s">
        <v>64</v>
      </c>
      <c r="AS17" s="89" t="s">
        <v>65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s="3" customFormat="1" ht="12.75">
      <c r="A18" s="90">
        <v>14</v>
      </c>
      <c r="B18" s="90" t="s">
        <v>853</v>
      </c>
      <c r="C18" s="90" t="s">
        <v>872</v>
      </c>
      <c r="D18" s="89" t="s">
        <v>855</v>
      </c>
      <c r="E18" s="90" t="s">
        <v>547</v>
      </c>
      <c r="F18" s="64">
        <f t="shared" si="0"/>
        <v>25</v>
      </c>
      <c r="G18" s="2"/>
      <c r="H18" s="33"/>
      <c r="I18" s="5"/>
      <c r="J18" s="35">
        <f t="shared" si="2"/>
        <v>1</v>
      </c>
      <c r="K18" s="26">
        <f t="shared" si="3"/>
        <v>25</v>
      </c>
      <c r="L18" s="26"/>
      <c r="M18" s="66"/>
      <c r="N18" s="66"/>
      <c r="O18" s="65" t="str">
        <f t="shared" si="1"/>
        <v> 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89" t="s">
        <v>42</v>
      </c>
      <c r="AI18" s="89" t="s">
        <v>67</v>
      </c>
      <c r="AJ18" s="89" t="s">
        <v>68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2:15" s="3" customFormat="1" ht="12.75">
      <c r="B19" s="36"/>
      <c r="D19" s="22"/>
      <c r="J19" s="22"/>
      <c r="M19" s="62"/>
      <c r="N19" s="62"/>
      <c r="O19" s="23"/>
    </row>
    <row r="20" spans="2:15" s="3" customFormat="1" ht="12.75">
      <c r="B20" s="36"/>
      <c r="D20" s="22"/>
      <c r="J20" s="22"/>
      <c r="K20" s="105">
        <f>SUM(K3:K19)</f>
        <v>2312</v>
      </c>
      <c r="M20" s="62"/>
      <c r="N20" s="62"/>
      <c r="O20" s="23"/>
    </row>
    <row r="21" spans="2:15" s="3" customFormat="1" ht="12.75">
      <c r="B21" s="36"/>
      <c r="D21" s="22"/>
      <c r="J21" s="22"/>
      <c r="M21" s="62"/>
      <c r="N21" s="62"/>
      <c r="O21" s="23"/>
    </row>
    <row r="22" spans="2:15" s="3" customFormat="1" ht="12.75">
      <c r="B22" s="36"/>
      <c r="D22" s="22"/>
      <c r="J22" s="22"/>
      <c r="M22" s="62"/>
      <c r="N22" s="62"/>
      <c r="O22" s="23"/>
    </row>
    <row r="23" spans="2:15" s="3" customFormat="1" ht="12.75">
      <c r="B23" s="36"/>
      <c r="D23" s="22"/>
      <c r="J23" s="22"/>
      <c r="M23" s="62"/>
      <c r="N23" s="62"/>
      <c r="O23" s="23"/>
    </row>
    <row r="24" spans="2:15" s="3" customFormat="1" ht="12.75">
      <c r="B24" s="36"/>
      <c r="D24" s="22"/>
      <c r="J24" s="22"/>
      <c r="M24" s="62"/>
      <c r="N24" s="62"/>
      <c r="O24" s="23"/>
    </row>
    <row r="25" spans="2:15" s="3" customFormat="1" ht="12.75">
      <c r="B25" s="36"/>
      <c r="D25" s="22"/>
      <c r="J25" s="22"/>
      <c r="M25" s="62"/>
      <c r="N25" s="62"/>
      <c r="O25" s="23"/>
    </row>
    <row r="26" spans="2:15" s="3" customFormat="1" ht="12.75">
      <c r="B26" s="36"/>
      <c r="D26" s="22"/>
      <c r="J26" s="22"/>
      <c r="M26" s="62"/>
      <c r="N26" s="62"/>
      <c r="O26" s="23"/>
    </row>
    <row r="27" spans="2:15" s="3" customFormat="1" ht="12.75">
      <c r="B27" s="36"/>
      <c r="D27" s="22"/>
      <c r="J27" s="22"/>
      <c r="M27" s="62"/>
      <c r="N27" s="62"/>
      <c r="O27" s="23"/>
    </row>
    <row r="28" spans="2:15" s="3" customFormat="1" ht="12.75">
      <c r="B28" s="36"/>
      <c r="D28" s="22"/>
      <c r="J28" s="22"/>
      <c r="M28" s="62"/>
      <c r="N28" s="62"/>
      <c r="O28" s="23"/>
    </row>
    <row r="29" spans="2:15" s="3" customFormat="1" ht="12.75">
      <c r="B29" s="36"/>
      <c r="D29" s="22"/>
      <c r="J29" s="22"/>
      <c r="M29" s="62"/>
      <c r="N29" s="62"/>
      <c r="O29" s="23"/>
    </row>
    <row r="30" spans="2:15" s="3" customFormat="1" ht="12.75">
      <c r="B30" s="36"/>
      <c r="D30" s="22"/>
      <c r="J30" s="22"/>
      <c r="M30" s="62"/>
      <c r="N30" s="62"/>
      <c r="O30" s="23"/>
    </row>
    <row r="31" spans="2:15" s="3" customFormat="1" ht="12.75">
      <c r="B31" s="36"/>
      <c r="D31" s="22"/>
      <c r="J31" s="22"/>
      <c r="M31" s="62"/>
      <c r="N31" s="62"/>
      <c r="O31" s="23"/>
    </row>
    <row r="32" spans="2:15" s="3" customFormat="1" ht="12.75">
      <c r="B32" s="36"/>
      <c r="D32" s="22"/>
      <c r="J32" s="22"/>
      <c r="M32" s="62"/>
      <c r="N32" s="62"/>
      <c r="O32" s="23"/>
    </row>
    <row r="33" spans="2:15" s="3" customFormat="1" ht="12.75">
      <c r="B33" s="36"/>
      <c r="D33" s="22"/>
      <c r="J33" s="22"/>
      <c r="M33" s="62"/>
      <c r="N33" s="62"/>
      <c r="O33" s="23"/>
    </row>
    <row r="34" spans="2:15" s="3" customFormat="1" ht="12.75">
      <c r="B34" s="36"/>
      <c r="D34" s="22"/>
      <c r="J34" s="22"/>
      <c r="M34" s="62"/>
      <c r="N34" s="62"/>
      <c r="O34" s="23"/>
    </row>
    <row r="35" spans="2:15" s="3" customFormat="1" ht="12.75">
      <c r="B35" s="36"/>
      <c r="D35" s="22"/>
      <c r="J35" s="22"/>
      <c r="M35" s="62"/>
      <c r="N35" s="62"/>
      <c r="O35" s="23"/>
    </row>
    <row r="36" spans="2:15" s="3" customFormat="1" ht="12.75">
      <c r="B36" s="36"/>
      <c r="D36" s="22"/>
      <c r="J36" s="22"/>
      <c r="M36" s="62"/>
      <c r="N36" s="62"/>
      <c r="O36" s="23"/>
    </row>
    <row r="37" spans="2:15" s="3" customFormat="1" ht="12.75">
      <c r="B37" s="36"/>
      <c r="D37" s="22"/>
      <c r="J37" s="22"/>
      <c r="M37" s="62"/>
      <c r="N37" s="62"/>
      <c r="O37" s="23"/>
    </row>
    <row r="38" spans="2:15" s="3" customFormat="1" ht="12.75">
      <c r="B38" s="36"/>
      <c r="D38" s="22"/>
      <c r="J38" s="22"/>
      <c r="M38" s="62"/>
      <c r="N38" s="62"/>
      <c r="O38" s="23"/>
    </row>
    <row r="39" spans="2:15" s="3" customFormat="1" ht="12.75">
      <c r="B39" s="36"/>
      <c r="D39" s="22"/>
      <c r="J39" s="22"/>
      <c r="M39" s="62"/>
      <c r="N39" s="62"/>
      <c r="O39" s="23"/>
    </row>
    <row r="40" spans="2:15" s="3" customFormat="1" ht="12.75">
      <c r="B40" s="36"/>
      <c r="D40" s="22"/>
      <c r="J40" s="22"/>
      <c r="M40" s="62"/>
      <c r="N40" s="62"/>
      <c r="O40" s="23"/>
    </row>
    <row r="41" spans="2:15" s="3" customFormat="1" ht="12.75">
      <c r="B41" s="36"/>
      <c r="D41" s="22"/>
      <c r="J41" s="22"/>
      <c r="M41" s="62"/>
      <c r="N41" s="62"/>
      <c r="O41" s="23"/>
    </row>
    <row r="42" spans="2:15" s="3" customFormat="1" ht="12.75">
      <c r="B42" s="36"/>
      <c r="D42" s="22"/>
      <c r="J42" s="22"/>
      <c r="M42" s="62"/>
      <c r="N42" s="62"/>
      <c r="O42" s="23"/>
    </row>
    <row r="43" spans="2:15" s="3" customFormat="1" ht="12.75">
      <c r="B43" s="36"/>
      <c r="D43" s="22"/>
      <c r="J43" s="22"/>
      <c r="M43" s="62"/>
      <c r="N43" s="62"/>
      <c r="O43" s="23"/>
    </row>
    <row r="44" spans="2:15" s="3" customFormat="1" ht="12.75">
      <c r="B44" s="36"/>
      <c r="D44" s="22"/>
      <c r="J44" s="22"/>
      <c r="M44" s="62"/>
      <c r="N44" s="62"/>
      <c r="O44" s="23"/>
    </row>
    <row r="45" spans="2:15" s="3" customFormat="1" ht="12.75">
      <c r="B45" s="36"/>
      <c r="D45" s="22"/>
      <c r="J45" s="22"/>
      <c r="M45" s="62"/>
      <c r="N45" s="62"/>
      <c r="O45" s="23"/>
    </row>
    <row r="46" spans="2:15" s="3" customFormat="1" ht="12.75">
      <c r="B46" s="36"/>
      <c r="D46" s="22"/>
      <c r="J46" s="22"/>
      <c r="M46" s="62"/>
      <c r="N46" s="62"/>
      <c r="O46" s="23"/>
    </row>
    <row r="47" spans="2:15" s="3" customFormat="1" ht="12.75">
      <c r="B47" s="36"/>
      <c r="D47" s="22"/>
      <c r="J47" s="22"/>
      <c r="M47" s="62"/>
      <c r="N47" s="62"/>
      <c r="O47" s="23"/>
    </row>
    <row r="48" spans="2:15" s="3" customFormat="1" ht="12.75">
      <c r="B48" s="36"/>
      <c r="D48" s="22"/>
      <c r="J48" s="22"/>
      <c r="M48" s="62"/>
      <c r="N48" s="62"/>
      <c r="O48" s="23"/>
    </row>
    <row r="49" spans="2:15" s="3" customFormat="1" ht="12.75">
      <c r="B49" s="36"/>
      <c r="D49" s="22"/>
      <c r="J49" s="22"/>
      <c r="M49" s="62"/>
      <c r="N49" s="62"/>
      <c r="O49" s="23"/>
    </row>
    <row r="50" spans="2:15" s="3" customFormat="1" ht="12.75">
      <c r="B50" s="36"/>
      <c r="D50" s="22"/>
      <c r="J50" s="22"/>
      <c r="M50" s="62"/>
      <c r="N50" s="62"/>
      <c r="O50" s="23"/>
    </row>
    <row r="51" spans="2:15" s="3" customFormat="1" ht="12.75">
      <c r="B51" s="36"/>
      <c r="D51" s="22"/>
      <c r="J51" s="22"/>
      <c r="M51" s="62"/>
      <c r="N51" s="62"/>
      <c r="O51" s="23"/>
    </row>
    <row r="52" spans="2:15" s="3" customFormat="1" ht="12.75">
      <c r="B52" s="36"/>
      <c r="D52" s="22"/>
      <c r="J52" s="22"/>
      <c r="M52" s="62"/>
      <c r="N52" s="62"/>
      <c r="O52" s="23"/>
    </row>
    <row r="53" spans="2:15" s="3" customFormat="1" ht="12.75">
      <c r="B53" s="36"/>
      <c r="D53" s="22"/>
      <c r="J53" s="22"/>
      <c r="M53" s="62"/>
      <c r="N53" s="62"/>
      <c r="O53" s="23"/>
    </row>
    <row r="54" spans="2:15" s="3" customFormat="1" ht="12.75">
      <c r="B54" s="36"/>
      <c r="D54" s="22"/>
      <c r="J54" s="22"/>
      <c r="M54" s="62"/>
      <c r="N54" s="62"/>
      <c r="O54" s="23"/>
    </row>
    <row r="55" spans="2:15" s="3" customFormat="1" ht="12.75">
      <c r="B55" s="36"/>
      <c r="D55" s="22"/>
      <c r="J55" s="22"/>
      <c r="M55" s="62"/>
      <c r="N55" s="62"/>
      <c r="O55" s="23"/>
    </row>
    <row r="56" spans="2:15" s="3" customFormat="1" ht="12.75">
      <c r="B56" s="36"/>
      <c r="D56" s="22"/>
      <c r="J56" s="22"/>
      <c r="M56" s="62"/>
      <c r="N56" s="62"/>
      <c r="O56" s="23"/>
    </row>
    <row r="57" spans="2:15" s="3" customFormat="1" ht="12.75">
      <c r="B57" s="36"/>
      <c r="D57" s="22"/>
      <c r="J57" s="22"/>
      <c r="M57" s="62"/>
      <c r="N57" s="62"/>
      <c r="O57" s="23"/>
    </row>
    <row r="58" spans="2:15" s="3" customFormat="1" ht="12.75">
      <c r="B58" s="36"/>
      <c r="D58" s="22"/>
      <c r="J58" s="22"/>
      <c r="M58" s="62"/>
      <c r="N58" s="62"/>
      <c r="O58" s="23"/>
    </row>
    <row r="59" spans="2:15" s="3" customFormat="1" ht="12.75">
      <c r="B59" s="36"/>
      <c r="D59" s="22"/>
      <c r="J59" s="22"/>
      <c r="M59" s="62"/>
      <c r="N59" s="62"/>
      <c r="O59" s="23"/>
    </row>
    <row r="60" spans="2:15" s="3" customFormat="1" ht="12.75">
      <c r="B60" s="36"/>
      <c r="D60" s="22"/>
      <c r="J60" s="22"/>
      <c r="M60" s="62"/>
      <c r="N60" s="62"/>
      <c r="O60" s="23"/>
    </row>
    <row r="61" spans="2:15" s="3" customFormat="1" ht="12.75">
      <c r="B61" s="36"/>
      <c r="D61" s="22"/>
      <c r="J61" s="22"/>
      <c r="M61" s="62"/>
      <c r="N61" s="62"/>
      <c r="O61" s="23"/>
    </row>
    <row r="62" spans="2:15" s="3" customFormat="1" ht="12.75">
      <c r="B62" s="36"/>
      <c r="D62" s="22"/>
      <c r="J62" s="22"/>
      <c r="M62" s="62"/>
      <c r="N62" s="62"/>
      <c r="O62" s="23"/>
    </row>
    <row r="63" spans="2:15" s="3" customFormat="1" ht="12.75">
      <c r="B63" s="36"/>
      <c r="D63" s="22"/>
      <c r="J63" s="22"/>
      <c r="M63" s="62"/>
      <c r="N63" s="62"/>
      <c r="O63" s="23"/>
    </row>
    <row r="64" spans="2:15" s="3" customFormat="1" ht="12.75">
      <c r="B64" s="36"/>
      <c r="D64" s="22"/>
      <c r="J64" s="22"/>
      <c r="M64" s="62"/>
      <c r="N64" s="62"/>
      <c r="O64" s="23"/>
    </row>
    <row r="65" spans="2:15" s="3" customFormat="1" ht="12.75">
      <c r="B65" s="36"/>
      <c r="D65" s="22"/>
      <c r="J65" s="22"/>
      <c r="M65" s="62"/>
      <c r="N65" s="62"/>
      <c r="O65" s="23"/>
    </row>
    <row r="66" spans="2:15" s="3" customFormat="1" ht="12.75">
      <c r="B66" s="36"/>
      <c r="D66" s="22"/>
      <c r="J66" s="22"/>
      <c r="M66" s="62"/>
      <c r="N66" s="62"/>
      <c r="O66" s="23"/>
    </row>
    <row r="67" spans="2:15" s="3" customFormat="1" ht="12.75">
      <c r="B67" s="36"/>
      <c r="D67" s="22"/>
      <c r="J67" s="22"/>
      <c r="M67" s="62"/>
      <c r="N67" s="62"/>
      <c r="O67" s="23"/>
    </row>
    <row r="68" spans="2:15" s="3" customFormat="1" ht="12.75">
      <c r="B68" s="36"/>
      <c r="D68" s="22"/>
      <c r="J68" s="22"/>
      <c r="M68" s="62"/>
      <c r="N68" s="62"/>
      <c r="O68" s="23"/>
    </row>
    <row r="69" spans="2:15" s="3" customFormat="1" ht="12.75">
      <c r="B69" s="36"/>
      <c r="D69" s="22"/>
      <c r="J69" s="22"/>
      <c r="M69" s="62"/>
      <c r="N69" s="62"/>
      <c r="O69" s="23"/>
    </row>
    <row r="70" spans="2:15" s="3" customFormat="1" ht="12.75">
      <c r="B70" s="36"/>
      <c r="D70" s="22"/>
      <c r="J70" s="22"/>
      <c r="M70" s="62"/>
      <c r="N70" s="62"/>
      <c r="O70" s="23"/>
    </row>
    <row r="71" spans="2:15" s="3" customFormat="1" ht="12.75">
      <c r="B71" s="36"/>
      <c r="D71" s="22"/>
      <c r="J71" s="22"/>
      <c r="M71" s="62"/>
      <c r="N71" s="62"/>
      <c r="O71" s="23"/>
    </row>
    <row r="72" spans="2:15" s="3" customFormat="1" ht="12.75">
      <c r="B72" s="36"/>
      <c r="D72" s="22"/>
      <c r="J72" s="22"/>
      <c r="M72" s="62"/>
      <c r="N72" s="62"/>
      <c r="O72" s="23"/>
    </row>
    <row r="73" spans="2:15" s="3" customFormat="1" ht="12.75">
      <c r="B73" s="36"/>
      <c r="D73" s="22"/>
      <c r="J73" s="22"/>
      <c r="M73" s="62"/>
      <c r="N73" s="62"/>
      <c r="O73" s="23"/>
    </row>
    <row r="74" spans="2:15" s="3" customFormat="1" ht="12.75">
      <c r="B74" s="36"/>
      <c r="D74" s="22"/>
      <c r="J74" s="22"/>
      <c r="M74" s="62"/>
      <c r="N74" s="62"/>
      <c r="O74" s="23"/>
    </row>
    <row r="75" spans="2:15" s="3" customFormat="1" ht="12.75">
      <c r="B75" s="36"/>
      <c r="D75" s="22"/>
      <c r="J75" s="22"/>
      <c r="M75" s="62"/>
      <c r="N75" s="62"/>
      <c r="O75" s="23"/>
    </row>
    <row r="76" spans="2:15" s="3" customFormat="1" ht="12.75">
      <c r="B76" s="36"/>
      <c r="D76" s="22"/>
      <c r="J76" s="22"/>
      <c r="M76" s="62"/>
      <c r="N76" s="62"/>
      <c r="O76" s="23"/>
    </row>
    <row r="77" spans="2:15" s="3" customFormat="1" ht="12.75">
      <c r="B77" s="36"/>
      <c r="D77" s="22"/>
      <c r="J77" s="22"/>
      <c r="M77" s="62"/>
      <c r="N77" s="62"/>
      <c r="O77" s="23"/>
    </row>
    <row r="78" spans="2:15" s="3" customFormat="1" ht="12.75">
      <c r="B78" s="36"/>
      <c r="D78" s="22"/>
      <c r="J78" s="22"/>
      <c r="M78" s="62"/>
      <c r="N78" s="62"/>
      <c r="O78" s="23"/>
    </row>
    <row r="79" spans="2:15" s="3" customFormat="1" ht="12.75">
      <c r="B79" s="36"/>
      <c r="D79" s="22"/>
      <c r="J79" s="22"/>
      <c r="M79" s="62"/>
      <c r="N79" s="62"/>
      <c r="O79" s="23"/>
    </row>
    <row r="80" spans="2:15" s="3" customFormat="1" ht="12.75">
      <c r="B80" s="36"/>
      <c r="D80" s="22"/>
      <c r="J80" s="22"/>
      <c r="M80" s="62"/>
      <c r="N80" s="62"/>
      <c r="O80" s="23"/>
    </row>
    <row r="81" spans="2:15" s="3" customFormat="1" ht="12.75">
      <c r="B81" s="36"/>
      <c r="D81" s="22"/>
      <c r="J81" s="22"/>
      <c r="M81" s="62"/>
      <c r="N81" s="62"/>
      <c r="O81" s="23"/>
    </row>
    <row r="82" spans="2:15" s="3" customFormat="1" ht="12.75">
      <c r="B82" s="36"/>
      <c r="D82" s="22"/>
      <c r="J82" s="22"/>
      <c r="M82" s="62"/>
      <c r="N82" s="62"/>
      <c r="O82" s="23"/>
    </row>
    <row r="83" spans="2:15" s="3" customFormat="1" ht="12.75">
      <c r="B83" s="36"/>
      <c r="D83" s="22"/>
      <c r="J83" s="22"/>
      <c r="M83" s="62"/>
      <c r="N83" s="62"/>
      <c r="O83" s="23"/>
    </row>
    <row r="84" spans="2:15" s="3" customFormat="1" ht="12.75">
      <c r="B84" s="36"/>
      <c r="D84" s="22"/>
      <c r="J84" s="22"/>
      <c r="M84" s="62"/>
      <c r="N84" s="62"/>
      <c r="O84" s="23"/>
    </row>
    <row r="85" spans="2:15" s="3" customFormat="1" ht="12.75">
      <c r="B85" s="36"/>
      <c r="D85" s="22"/>
      <c r="J85" s="22"/>
      <c r="M85" s="62"/>
      <c r="N85" s="62"/>
      <c r="O85" s="23"/>
    </row>
    <row r="86" spans="2:15" s="3" customFormat="1" ht="12.75">
      <c r="B86" s="36"/>
      <c r="D86" s="22"/>
      <c r="J86" s="22"/>
      <c r="M86" s="62"/>
      <c r="N86" s="62"/>
      <c r="O86" s="23"/>
    </row>
    <row r="87" spans="2:15" s="3" customFormat="1" ht="12.75">
      <c r="B87" s="36"/>
      <c r="D87" s="22"/>
      <c r="J87" s="22"/>
      <c r="M87" s="62"/>
      <c r="N87" s="62"/>
      <c r="O87" s="23"/>
    </row>
    <row r="88" spans="2:15" s="3" customFormat="1" ht="12.75">
      <c r="B88" s="36"/>
      <c r="D88" s="22"/>
      <c r="J88" s="22"/>
      <c r="M88" s="62"/>
      <c r="N88" s="62"/>
      <c r="O88" s="23"/>
    </row>
    <row r="89" spans="2:15" s="3" customFormat="1" ht="12.75">
      <c r="B89" s="36"/>
      <c r="D89" s="22"/>
      <c r="J89" s="22"/>
      <c r="M89" s="62"/>
      <c r="N89" s="62"/>
      <c r="O89" s="23"/>
    </row>
    <row r="90" spans="2:15" s="3" customFormat="1" ht="12.75">
      <c r="B90" s="36"/>
      <c r="D90" s="22"/>
      <c r="J90" s="22"/>
      <c r="M90" s="62"/>
      <c r="N90" s="62"/>
      <c r="O90" s="23"/>
    </row>
    <row r="91" spans="2:15" s="3" customFormat="1" ht="12.75">
      <c r="B91" s="36"/>
      <c r="D91" s="22"/>
      <c r="J91" s="22"/>
      <c r="M91" s="62"/>
      <c r="N91" s="62"/>
      <c r="O91" s="23"/>
    </row>
    <row r="92" spans="2:15" s="3" customFormat="1" ht="12.75">
      <c r="B92" s="36"/>
      <c r="D92" s="22"/>
      <c r="J92" s="22"/>
      <c r="M92" s="62"/>
      <c r="N92" s="62"/>
      <c r="O92" s="23"/>
    </row>
    <row r="93" spans="2:15" s="3" customFormat="1" ht="12.75">
      <c r="B93" s="36"/>
      <c r="D93" s="22"/>
      <c r="J93" s="22"/>
      <c r="M93" s="62"/>
      <c r="N93" s="62"/>
      <c r="O93" s="23"/>
    </row>
    <row r="94" spans="2:15" s="3" customFormat="1" ht="12.75">
      <c r="B94" s="36"/>
      <c r="D94" s="22"/>
      <c r="J94" s="22"/>
      <c r="M94" s="62"/>
      <c r="N94" s="62"/>
      <c r="O94" s="23"/>
    </row>
    <row r="95" spans="2:15" s="3" customFormat="1" ht="12.75">
      <c r="B95" s="36"/>
      <c r="D95" s="22"/>
      <c r="J95" s="22"/>
      <c r="M95" s="62"/>
      <c r="N95" s="62"/>
      <c r="O95" s="23"/>
    </row>
    <row r="96" spans="2:15" s="3" customFormat="1" ht="12.75">
      <c r="B96" s="36"/>
      <c r="D96" s="22"/>
      <c r="J96" s="22"/>
      <c r="M96" s="62"/>
      <c r="N96" s="62"/>
      <c r="O96" s="23"/>
    </row>
    <row r="97" spans="2:15" s="3" customFormat="1" ht="12.75">
      <c r="B97" s="36"/>
      <c r="D97" s="22"/>
      <c r="J97" s="22"/>
      <c r="M97" s="62"/>
      <c r="N97" s="62"/>
      <c r="O97" s="23"/>
    </row>
    <row r="98" spans="2:15" s="3" customFormat="1" ht="12.75">
      <c r="B98" s="36"/>
      <c r="D98" s="22"/>
      <c r="J98" s="22"/>
      <c r="M98" s="62"/>
      <c r="N98" s="62"/>
      <c r="O98" s="23"/>
    </row>
    <row r="99" spans="2:15" s="3" customFormat="1" ht="12.75">
      <c r="B99" s="36"/>
      <c r="D99" s="22"/>
      <c r="J99" s="22"/>
      <c r="M99" s="62"/>
      <c r="N99" s="62"/>
      <c r="O99" s="23"/>
    </row>
    <row r="100" spans="2:15" s="3" customFormat="1" ht="12.75">
      <c r="B100" s="36"/>
      <c r="D100" s="22"/>
      <c r="J100" s="22"/>
      <c r="M100" s="62"/>
      <c r="N100" s="62"/>
      <c r="O100" s="23"/>
    </row>
    <row r="101" spans="2:15" s="3" customFormat="1" ht="12.75">
      <c r="B101" s="36"/>
      <c r="D101" s="22"/>
      <c r="J101" s="22"/>
      <c r="M101" s="62"/>
      <c r="N101" s="62"/>
      <c r="O101" s="23"/>
    </row>
    <row r="102" spans="2:15" s="3" customFormat="1" ht="12.75">
      <c r="B102" s="36"/>
      <c r="D102" s="22"/>
      <c r="J102" s="22"/>
      <c r="M102" s="62"/>
      <c r="N102" s="62"/>
      <c r="O102" s="23"/>
    </row>
    <row r="103" spans="2:15" s="3" customFormat="1" ht="12.75">
      <c r="B103" s="36"/>
      <c r="D103" s="22"/>
      <c r="J103" s="22"/>
      <c r="M103" s="62"/>
      <c r="N103" s="62"/>
      <c r="O103" s="23"/>
    </row>
    <row r="104" spans="2:15" s="3" customFormat="1" ht="12.75">
      <c r="B104" s="36"/>
      <c r="D104" s="22"/>
      <c r="J104" s="22"/>
      <c r="M104" s="62"/>
      <c r="N104" s="62"/>
      <c r="O104" s="23"/>
    </row>
    <row r="105" spans="2:15" s="3" customFormat="1" ht="12.75">
      <c r="B105" s="36"/>
      <c r="D105" s="22"/>
      <c r="J105" s="22"/>
      <c r="M105" s="62"/>
      <c r="N105" s="62"/>
      <c r="O105" s="23"/>
    </row>
    <row r="106" spans="2:15" s="3" customFormat="1" ht="12.75">
      <c r="B106" s="36"/>
      <c r="D106" s="22"/>
      <c r="J106" s="22"/>
      <c r="M106" s="62"/>
      <c r="N106" s="62"/>
      <c r="O106" s="23"/>
    </row>
    <row r="107" spans="2:15" s="3" customFormat="1" ht="12.75">
      <c r="B107" s="36"/>
      <c r="D107" s="22"/>
      <c r="J107" s="22"/>
      <c r="M107" s="62"/>
      <c r="N107" s="62"/>
      <c r="O107" s="23"/>
    </row>
    <row r="108" spans="2:15" s="3" customFormat="1" ht="12.75">
      <c r="B108" s="36"/>
      <c r="D108" s="22"/>
      <c r="J108" s="22"/>
      <c r="M108" s="62"/>
      <c r="N108" s="62"/>
      <c r="O108" s="23"/>
    </row>
    <row r="109" spans="2:15" s="3" customFormat="1" ht="12.75">
      <c r="B109" s="36"/>
      <c r="D109" s="22"/>
      <c r="J109" s="22"/>
      <c r="M109" s="62"/>
      <c r="N109" s="62"/>
      <c r="O109" s="23"/>
    </row>
    <row r="110" spans="2:15" s="3" customFormat="1" ht="12.75">
      <c r="B110" s="36"/>
      <c r="D110" s="22"/>
      <c r="J110" s="22"/>
      <c r="M110" s="62"/>
      <c r="N110" s="62"/>
      <c r="O110" s="23"/>
    </row>
    <row r="111" spans="2:15" s="3" customFormat="1" ht="12.75">
      <c r="B111" s="36"/>
      <c r="D111" s="22"/>
      <c r="J111" s="22"/>
      <c r="M111" s="62"/>
      <c r="N111" s="62"/>
      <c r="O111" s="23"/>
    </row>
    <row r="112" spans="2:15" s="3" customFormat="1" ht="12.75">
      <c r="B112" s="36"/>
      <c r="D112" s="22"/>
      <c r="J112" s="22"/>
      <c r="M112" s="62"/>
      <c r="N112" s="62"/>
      <c r="O112" s="23"/>
    </row>
    <row r="113" spans="2:15" s="3" customFormat="1" ht="12.75">
      <c r="B113" s="36"/>
      <c r="D113" s="22"/>
      <c r="J113" s="22"/>
      <c r="M113" s="62"/>
      <c r="N113" s="62"/>
      <c r="O113" s="23"/>
    </row>
    <row r="114" spans="2:15" s="3" customFormat="1" ht="12.75">
      <c r="B114" s="36"/>
      <c r="D114" s="22"/>
      <c r="J114" s="22"/>
      <c r="M114" s="62"/>
      <c r="N114" s="62"/>
      <c r="O114" s="23"/>
    </row>
    <row r="115" spans="2:15" s="3" customFormat="1" ht="12.75">
      <c r="B115" s="36"/>
      <c r="D115" s="22"/>
      <c r="J115" s="22"/>
      <c r="M115" s="62"/>
      <c r="N115" s="62"/>
      <c r="O115" s="23"/>
    </row>
    <row r="116" spans="2:15" s="3" customFormat="1" ht="12.75">
      <c r="B116" s="36"/>
      <c r="D116" s="22"/>
      <c r="J116" s="22"/>
      <c r="M116" s="62"/>
      <c r="N116" s="62"/>
      <c r="O116" s="23"/>
    </row>
    <row r="117" spans="2:15" s="3" customFormat="1" ht="12.75">
      <c r="B117" s="36"/>
      <c r="D117" s="22"/>
      <c r="J117" s="22"/>
      <c r="M117" s="62"/>
      <c r="N117" s="62"/>
      <c r="O117" s="23"/>
    </row>
    <row r="118" spans="2:15" s="3" customFormat="1" ht="12.75">
      <c r="B118" s="36"/>
      <c r="D118" s="22"/>
      <c r="J118" s="22"/>
      <c r="M118" s="62"/>
      <c r="N118" s="62"/>
      <c r="O118" s="23"/>
    </row>
    <row r="119" spans="2:15" s="3" customFormat="1" ht="12.75">
      <c r="B119" s="36"/>
      <c r="D119" s="22"/>
      <c r="J119" s="22"/>
      <c r="M119" s="62"/>
      <c r="N119" s="62"/>
      <c r="O119" s="23"/>
    </row>
    <row r="120" spans="2:15" s="3" customFormat="1" ht="12.75">
      <c r="B120" s="36"/>
      <c r="D120" s="22"/>
      <c r="J120" s="22"/>
      <c r="M120" s="62"/>
      <c r="N120" s="62"/>
      <c r="O120" s="23"/>
    </row>
    <row r="121" spans="2:15" s="3" customFormat="1" ht="12.75">
      <c r="B121" s="36"/>
      <c r="D121" s="22"/>
      <c r="J121" s="22"/>
      <c r="M121" s="62"/>
      <c r="N121" s="62"/>
      <c r="O121" s="23"/>
    </row>
    <row r="122" spans="2:15" s="3" customFormat="1" ht="12.75">
      <c r="B122" s="36"/>
      <c r="D122" s="22"/>
      <c r="J122" s="22"/>
      <c r="M122" s="62"/>
      <c r="N122" s="62"/>
      <c r="O122" s="23"/>
    </row>
    <row r="123" spans="2:15" s="3" customFormat="1" ht="12.75">
      <c r="B123" s="36"/>
      <c r="D123" s="22"/>
      <c r="J123" s="22"/>
      <c r="M123" s="62"/>
      <c r="N123" s="62"/>
      <c r="O123" s="23"/>
    </row>
    <row r="124" spans="2:15" s="3" customFormat="1" ht="12.75">
      <c r="B124" s="36"/>
      <c r="D124" s="22"/>
      <c r="J124" s="22"/>
      <c r="M124" s="62"/>
      <c r="N124" s="62"/>
      <c r="O124" s="23"/>
    </row>
    <row r="125" spans="2:15" s="3" customFormat="1" ht="12.75">
      <c r="B125" s="36"/>
      <c r="D125" s="22"/>
      <c r="J125" s="22"/>
      <c r="M125" s="62"/>
      <c r="N125" s="62"/>
      <c r="O125" s="23"/>
    </row>
    <row r="126" spans="2:15" s="3" customFormat="1" ht="12.75">
      <c r="B126" s="36"/>
      <c r="D126" s="22"/>
      <c r="J126" s="22"/>
      <c r="M126" s="62"/>
      <c r="N126" s="62"/>
      <c r="O126" s="23"/>
    </row>
    <row r="127" spans="2:15" s="3" customFormat="1" ht="12.75">
      <c r="B127" s="36"/>
      <c r="D127" s="22"/>
      <c r="J127" s="22"/>
      <c r="M127" s="62"/>
      <c r="N127" s="62"/>
      <c r="O127" s="23"/>
    </row>
    <row r="128" spans="2:15" s="3" customFormat="1" ht="12.75">
      <c r="B128" s="36"/>
      <c r="D128" s="22"/>
      <c r="J128" s="22"/>
      <c r="M128" s="62"/>
      <c r="N128" s="62"/>
      <c r="O128" s="23"/>
    </row>
    <row r="129" spans="2:15" s="3" customFormat="1" ht="12.75">
      <c r="B129" s="36"/>
      <c r="D129" s="22"/>
      <c r="J129" s="22"/>
      <c r="M129" s="62"/>
      <c r="N129" s="62"/>
      <c r="O129" s="23"/>
    </row>
    <row r="130" spans="2:15" s="3" customFormat="1" ht="12.75">
      <c r="B130" s="36"/>
      <c r="D130" s="22"/>
      <c r="J130" s="22"/>
      <c r="M130" s="62"/>
      <c r="N130" s="62"/>
      <c r="O130" s="23"/>
    </row>
    <row r="131" spans="2:15" s="3" customFormat="1" ht="12.75">
      <c r="B131" s="36"/>
      <c r="D131" s="22"/>
      <c r="J131" s="22"/>
      <c r="M131" s="62"/>
      <c r="N131" s="62"/>
      <c r="O131" s="23"/>
    </row>
    <row r="132" spans="2:15" s="3" customFormat="1" ht="12.75">
      <c r="B132" s="36"/>
      <c r="D132" s="22"/>
      <c r="J132" s="22"/>
      <c r="M132" s="62"/>
      <c r="N132" s="62"/>
      <c r="O132" s="23"/>
    </row>
    <row r="133" spans="2:15" s="3" customFormat="1" ht="12.75">
      <c r="B133" s="36"/>
      <c r="D133" s="22"/>
      <c r="J133" s="22"/>
      <c r="M133" s="62"/>
      <c r="N133" s="62"/>
      <c r="O133" s="23"/>
    </row>
    <row r="134" spans="2:15" s="3" customFormat="1" ht="12.75">
      <c r="B134" s="36"/>
      <c r="D134" s="22"/>
      <c r="J134" s="22"/>
      <c r="M134" s="62"/>
      <c r="N134" s="62"/>
      <c r="O134" s="23"/>
    </row>
    <row r="135" spans="2:15" s="3" customFormat="1" ht="12.75">
      <c r="B135" s="36"/>
      <c r="D135" s="22"/>
      <c r="J135" s="22"/>
      <c r="M135" s="62"/>
      <c r="N135" s="62"/>
      <c r="O135" s="23"/>
    </row>
    <row r="136" spans="2:15" s="3" customFormat="1" ht="12.75">
      <c r="B136" s="36"/>
      <c r="D136" s="22"/>
      <c r="J136" s="22"/>
      <c r="M136" s="62"/>
      <c r="N136" s="62"/>
      <c r="O136" s="23"/>
    </row>
    <row r="137" spans="2:15" s="3" customFormat="1" ht="12.75">
      <c r="B137" s="36"/>
      <c r="D137" s="22"/>
      <c r="J137" s="22"/>
      <c r="M137" s="62"/>
      <c r="N137" s="62"/>
      <c r="O137" s="23"/>
    </row>
    <row r="138" spans="2:15" s="3" customFormat="1" ht="12.75">
      <c r="B138" s="36"/>
      <c r="D138" s="22"/>
      <c r="J138" s="22"/>
      <c r="M138" s="62"/>
      <c r="N138" s="62"/>
      <c r="O138" s="23"/>
    </row>
    <row r="139" spans="2:15" s="3" customFormat="1" ht="12.75">
      <c r="B139" s="36"/>
      <c r="D139" s="22"/>
      <c r="J139" s="22"/>
      <c r="M139" s="62"/>
      <c r="N139" s="62"/>
      <c r="O139" s="23"/>
    </row>
    <row r="140" spans="2:15" s="3" customFormat="1" ht="12.75">
      <c r="B140" s="36"/>
      <c r="D140" s="22"/>
      <c r="J140" s="22"/>
      <c r="M140" s="62"/>
      <c r="N140" s="62"/>
      <c r="O140" s="23"/>
    </row>
    <row r="141" spans="2:15" s="3" customFormat="1" ht="12.75">
      <c r="B141" s="36"/>
      <c r="D141" s="22"/>
      <c r="J141" s="22"/>
      <c r="M141" s="62"/>
      <c r="N141" s="62"/>
      <c r="O141" s="23"/>
    </row>
    <row r="142" spans="2:15" s="3" customFormat="1" ht="12.75">
      <c r="B142" s="36"/>
      <c r="D142" s="22"/>
      <c r="J142" s="22"/>
      <c r="M142" s="62"/>
      <c r="N142" s="62"/>
      <c r="O142" s="23"/>
    </row>
    <row r="143" spans="2:15" s="3" customFormat="1" ht="12.75">
      <c r="B143" s="36"/>
      <c r="D143" s="22"/>
      <c r="J143" s="22"/>
      <c r="M143" s="62"/>
      <c r="N143" s="62"/>
      <c r="O143" s="23"/>
    </row>
    <row r="144" spans="2:15" s="3" customFormat="1" ht="12.75">
      <c r="B144" s="36"/>
      <c r="D144" s="22"/>
      <c r="J144" s="22"/>
      <c r="M144" s="62"/>
      <c r="N144" s="62"/>
      <c r="O144" s="23"/>
    </row>
    <row r="145" spans="2:15" s="3" customFormat="1" ht="12.75">
      <c r="B145" s="36"/>
      <c r="D145" s="22"/>
      <c r="J145" s="22"/>
      <c r="M145" s="62"/>
      <c r="N145" s="62"/>
      <c r="O145" s="23"/>
    </row>
    <row r="146" spans="2:15" s="3" customFormat="1" ht="12.75">
      <c r="B146" s="36"/>
      <c r="D146" s="22"/>
      <c r="J146" s="22"/>
      <c r="M146" s="62"/>
      <c r="N146" s="62"/>
      <c r="O146" s="23"/>
    </row>
    <row r="147" spans="2:15" s="3" customFormat="1" ht="12.75">
      <c r="B147" s="36"/>
      <c r="D147" s="22"/>
      <c r="J147" s="22"/>
      <c r="M147" s="62"/>
      <c r="N147" s="62"/>
      <c r="O147" s="23"/>
    </row>
    <row r="148" spans="2:15" s="3" customFormat="1" ht="12.75">
      <c r="B148" s="36"/>
      <c r="D148" s="22"/>
      <c r="J148" s="22"/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  <row r="465" spans="2:15" s="3" customFormat="1" ht="12.75">
      <c r="B465" s="36"/>
      <c r="D465" s="22"/>
      <c r="J465" s="22"/>
      <c r="M465" s="62"/>
      <c r="N465" s="62"/>
      <c r="O465" s="23"/>
    </row>
    <row r="466" spans="2:15" s="3" customFormat="1" ht="12.75">
      <c r="B466" s="36"/>
      <c r="D466" s="22"/>
      <c r="J466" s="22"/>
      <c r="M466" s="62"/>
      <c r="N466" s="62"/>
      <c r="O466" s="23"/>
    </row>
    <row r="467" spans="2:15" s="3" customFormat="1" ht="12.75">
      <c r="B467" s="36"/>
      <c r="D467" s="22"/>
      <c r="J467" s="22"/>
      <c r="M467" s="62"/>
      <c r="N467" s="62"/>
      <c r="O467" s="23"/>
    </row>
    <row r="468" spans="2:15" s="3" customFormat="1" ht="12.75">
      <c r="B468" s="36"/>
      <c r="D468" s="22"/>
      <c r="J468" s="22"/>
      <c r="M468" s="62"/>
      <c r="N468" s="62"/>
      <c r="O468" s="23"/>
    </row>
    <row r="469" spans="2:15" s="3" customFormat="1" ht="12.75">
      <c r="B469" s="36"/>
      <c r="D469" s="22"/>
      <c r="J469" s="22"/>
      <c r="M469" s="62"/>
      <c r="N469" s="62"/>
      <c r="O469" s="23"/>
    </row>
    <row r="470" spans="2:15" s="3" customFormat="1" ht="12.75">
      <c r="B470" s="36"/>
      <c r="D470" s="22"/>
      <c r="J470" s="22"/>
      <c r="M470" s="62"/>
      <c r="N470" s="62"/>
      <c r="O470" s="23"/>
    </row>
    <row r="471" spans="2:15" s="3" customFormat="1" ht="12.75">
      <c r="B471" s="36"/>
      <c r="D471" s="22"/>
      <c r="J471" s="22"/>
      <c r="M471" s="62"/>
      <c r="N471" s="62"/>
      <c r="O471" s="23"/>
    </row>
    <row r="472" spans="2:15" s="3" customFormat="1" ht="12.75">
      <c r="B472" s="36"/>
      <c r="D472" s="22"/>
      <c r="J472" s="22"/>
      <c r="M472" s="62"/>
      <c r="N472" s="62"/>
      <c r="O472" s="23"/>
    </row>
    <row r="473" spans="2:15" s="3" customFormat="1" ht="12.75">
      <c r="B473" s="36"/>
      <c r="D473" s="22"/>
      <c r="J473" s="22"/>
      <c r="M473" s="62"/>
      <c r="N473" s="62"/>
      <c r="O473" s="23"/>
    </row>
    <row r="474" spans="2:15" s="3" customFormat="1" ht="12.75">
      <c r="B474" s="36"/>
      <c r="D474" s="22"/>
      <c r="J474" s="22"/>
      <c r="M474" s="62"/>
      <c r="N474" s="62"/>
      <c r="O474" s="23"/>
    </row>
    <row r="475" spans="2:15" s="3" customFormat="1" ht="12.75">
      <c r="B475" s="36"/>
      <c r="D475" s="22"/>
      <c r="J475" s="22"/>
      <c r="M475" s="62"/>
      <c r="N475" s="62"/>
      <c r="O475" s="23"/>
    </row>
    <row r="476" spans="2:15" s="3" customFormat="1" ht="12.75">
      <c r="B476" s="36"/>
      <c r="D476" s="22"/>
      <c r="J476" s="22"/>
      <c r="M476" s="62"/>
      <c r="N476" s="62"/>
      <c r="O476" s="23"/>
    </row>
    <row r="477" spans="2:15" s="3" customFormat="1" ht="12.75">
      <c r="B477" s="36"/>
      <c r="D477" s="22"/>
      <c r="J477" s="22"/>
      <c r="M477" s="62"/>
      <c r="N477" s="62"/>
      <c r="O477" s="23"/>
    </row>
    <row r="478" spans="2:15" s="3" customFormat="1" ht="12.75">
      <c r="B478" s="36"/>
      <c r="D478" s="22"/>
      <c r="J478" s="22"/>
      <c r="M478" s="62"/>
      <c r="N478" s="62"/>
      <c r="O478" s="23"/>
    </row>
    <row r="479" spans="2:15" s="3" customFormat="1" ht="12.75">
      <c r="B479" s="36"/>
      <c r="D479" s="22"/>
      <c r="J479" s="22"/>
      <c r="M479" s="62"/>
      <c r="N479" s="62"/>
      <c r="O479" s="23"/>
    </row>
    <row r="480" spans="2:15" s="3" customFormat="1" ht="12.75">
      <c r="B480" s="36"/>
      <c r="D480" s="22"/>
      <c r="J480" s="22"/>
      <c r="M480" s="62"/>
      <c r="N480" s="62"/>
      <c r="O480" s="23"/>
    </row>
    <row r="481" spans="2:15" s="3" customFormat="1" ht="12.75">
      <c r="B481" s="36"/>
      <c r="D481" s="22"/>
      <c r="J481" s="22"/>
      <c r="M481" s="62"/>
      <c r="N481" s="62"/>
      <c r="O481" s="23"/>
    </row>
    <row r="482" spans="2:15" s="3" customFormat="1" ht="12.75">
      <c r="B482" s="36"/>
      <c r="D482" s="22"/>
      <c r="J482" s="22"/>
      <c r="M482" s="62"/>
      <c r="N482" s="62"/>
      <c r="O482" s="23"/>
    </row>
    <row r="483" spans="2:15" s="3" customFormat="1" ht="12.75">
      <c r="B483" s="36"/>
      <c r="D483" s="22"/>
      <c r="J483" s="22"/>
      <c r="M483" s="62"/>
      <c r="N483" s="62"/>
      <c r="O483" s="23"/>
    </row>
    <row r="484" spans="2:15" s="3" customFormat="1" ht="12.75">
      <c r="B484" s="36"/>
      <c r="D484" s="22"/>
      <c r="J484" s="22"/>
      <c r="M484" s="62"/>
      <c r="N484" s="62"/>
      <c r="O484" s="23"/>
    </row>
    <row r="485" spans="2:15" s="3" customFormat="1" ht="12.75">
      <c r="B485" s="36"/>
      <c r="D485" s="22"/>
      <c r="J485" s="22"/>
      <c r="M485" s="62"/>
      <c r="N485" s="62"/>
      <c r="O485" s="23"/>
    </row>
    <row r="486" spans="2:15" s="3" customFormat="1" ht="12.75">
      <c r="B486" s="36"/>
      <c r="D486" s="22"/>
      <c r="J486" s="22"/>
      <c r="M486" s="62"/>
      <c r="N486" s="62"/>
      <c r="O486" s="23"/>
    </row>
    <row r="487" spans="2:15" s="3" customFormat="1" ht="12.75">
      <c r="B487" s="36"/>
      <c r="D487" s="22"/>
      <c r="J487" s="22"/>
      <c r="M487" s="62"/>
      <c r="N487" s="62"/>
      <c r="O487" s="23"/>
    </row>
    <row r="488" spans="2:15" s="3" customFormat="1" ht="12.75">
      <c r="B488" s="36"/>
      <c r="D488" s="22"/>
      <c r="J488" s="22"/>
      <c r="M488" s="62"/>
      <c r="N488" s="62"/>
      <c r="O488" s="23"/>
    </row>
    <row r="489" spans="2:15" s="3" customFormat="1" ht="12.75">
      <c r="B489" s="36"/>
      <c r="D489" s="22"/>
      <c r="J489" s="22"/>
      <c r="M489" s="62"/>
      <c r="N489" s="62"/>
      <c r="O489" s="23"/>
    </row>
    <row r="490" spans="2:15" s="3" customFormat="1" ht="12.75">
      <c r="B490" s="36"/>
      <c r="D490" s="22"/>
      <c r="J490" s="22"/>
      <c r="M490" s="62"/>
      <c r="N490" s="62"/>
      <c r="O490" s="23"/>
    </row>
    <row r="491" spans="2:15" s="3" customFormat="1" ht="12.75">
      <c r="B491" s="36"/>
      <c r="D491" s="22"/>
      <c r="J491" s="22"/>
      <c r="M491" s="62"/>
      <c r="N491" s="62"/>
      <c r="O491" s="23"/>
    </row>
    <row r="492" spans="2:15" s="3" customFormat="1" ht="12.75">
      <c r="B492" s="36"/>
      <c r="D492" s="22"/>
      <c r="J492" s="22"/>
      <c r="M492" s="62"/>
      <c r="N492" s="62"/>
      <c r="O492" s="23"/>
    </row>
    <row r="493" spans="2:15" s="3" customFormat="1" ht="12.75">
      <c r="B493" s="36"/>
      <c r="D493" s="22"/>
      <c r="J493" s="22"/>
      <c r="M493" s="62"/>
      <c r="N493" s="62"/>
      <c r="O493" s="23"/>
    </row>
    <row r="494" spans="2:15" s="3" customFormat="1" ht="12.75">
      <c r="B494" s="36"/>
      <c r="D494" s="22"/>
      <c r="J494" s="22"/>
      <c r="M494" s="62"/>
      <c r="N494" s="62"/>
      <c r="O494" s="23"/>
    </row>
    <row r="495" spans="2:15" s="3" customFormat="1" ht="12.75">
      <c r="B495" s="36"/>
      <c r="D495" s="22"/>
      <c r="J495" s="22"/>
      <c r="M495" s="62"/>
      <c r="N495" s="62"/>
      <c r="O495" s="23"/>
    </row>
    <row r="496" spans="2:15" s="3" customFormat="1" ht="12.75">
      <c r="B496" s="36"/>
      <c r="D496" s="22"/>
      <c r="J496" s="22"/>
      <c r="M496" s="62"/>
      <c r="N496" s="62"/>
      <c r="O496" s="23"/>
    </row>
    <row r="497" spans="2:15" s="3" customFormat="1" ht="12.75">
      <c r="B497" s="36"/>
      <c r="D497" s="22"/>
      <c r="J497" s="22"/>
      <c r="M497" s="62"/>
      <c r="N497" s="62"/>
      <c r="O497" s="23"/>
    </row>
    <row r="498" spans="2:15" s="3" customFormat="1" ht="12.75">
      <c r="B498" s="36"/>
      <c r="D498" s="22"/>
      <c r="J498" s="22"/>
      <c r="M498" s="62"/>
      <c r="N498" s="62"/>
      <c r="O498" s="23"/>
    </row>
    <row r="499" spans="2:15" s="3" customFormat="1" ht="12.75">
      <c r="B499" s="36"/>
      <c r="D499" s="22"/>
      <c r="J499" s="22"/>
      <c r="M499" s="62"/>
      <c r="N499" s="62"/>
      <c r="O499" s="23"/>
    </row>
    <row r="500" spans="2:15" s="3" customFormat="1" ht="12.75">
      <c r="B500" s="36"/>
      <c r="D500" s="22"/>
      <c r="J500" s="22"/>
      <c r="M500" s="62"/>
      <c r="N500" s="62"/>
      <c r="O500" s="23"/>
    </row>
    <row r="501" spans="2:15" s="3" customFormat="1" ht="12.75">
      <c r="B501" s="36"/>
      <c r="D501" s="22"/>
      <c r="J501" s="22"/>
      <c r="M501" s="62"/>
      <c r="N501" s="62"/>
      <c r="O501" s="23"/>
    </row>
    <row r="502" spans="2:15" s="3" customFormat="1" ht="12.75">
      <c r="B502" s="36"/>
      <c r="D502" s="22"/>
      <c r="J502" s="22"/>
      <c r="M502" s="62"/>
      <c r="N502" s="62"/>
      <c r="O502" s="23"/>
    </row>
    <row r="503" spans="2:15" s="3" customFormat="1" ht="12.75">
      <c r="B503" s="36"/>
      <c r="D503" s="22"/>
      <c r="J503" s="22"/>
      <c r="M503" s="62"/>
      <c r="N503" s="62"/>
      <c r="O503" s="23"/>
    </row>
    <row r="504" spans="2:15" s="3" customFormat="1" ht="12.75">
      <c r="B504" s="36"/>
      <c r="D504" s="22"/>
      <c r="J504" s="22"/>
      <c r="M504" s="62"/>
      <c r="N504" s="62"/>
      <c r="O504" s="23"/>
    </row>
    <row r="505" spans="2:15" s="3" customFormat="1" ht="12.75">
      <c r="B505" s="36"/>
      <c r="D505" s="22"/>
      <c r="J505" s="22"/>
      <c r="M505" s="62"/>
      <c r="N505" s="62"/>
      <c r="O505" s="23"/>
    </row>
    <row r="506" spans="2:15" s="3" customFormat="1" ht="12.75">
      <c r="B506" s="36"/>
      <c r="D506" s="22"/>
      <c r="J506" s="22"/>
      <c r="M506" s="62"/>
      <c r="N506" s="62"/>
      <c r="O506" s="23"/>
    </row>
    <row r="507" spans="2:15" s="3" customFormat="1" ht="12.75">
      <c r="B507" s="36"/>
      <c r="D507" s="22"/>
      <c r="J507" s="22"/>
      <c r="M507" s="62"/>
      <c r="N507" s="62"/>
      <c r="O507" s="23"/>
    </row>
    <row r="508" spans="2:15" s="3" customFormat="1" ht="12.75">
      <c r="B508" s="36"/>
      <c r="D508" s="22"/>
      <c r="J508" s="22"/>
      <c r="M508" s="62"/>
      <c r="N508" s="62"/>
      <c r="O508" s="23"/>
    </row>
    <row r="509" spans="2:15" s="3" customFormat="1" ht="12.75">
      <c r="B509" s="36"/>
      <c r="D509" s="22"/>
      <c r="J509" s="22"/>
      <c r="M509" s="62"/>
      <c r="N509" s="62"/>
      <c r="O509" s="23"/>
    </row>
    <row r="510" spans="2:15" s="3" customFormat="1" ht="12.75">
      <c r="B510" s="36"/>
      <c r="D510" s="22"/>
      <c r="J510" s="22"/>
      <c r="M510" s="62"/>
      <c r="N510" s="62"/>
      <c r="O510" s="23"/>
    </row>
    <row r="511" spans="2:15" s="3" customFormat="1" ht="12.75">
      <c r="B511" s="36"/>
      <c r="D511" s="22"/>
      <c r="J511" s="22"/>
      <c r="M511" s="62"/>
      <c r="N511" s="62"/>
      <c r="O511" s="23"/>
    </row>
    <row r="512" spans="2:15" s="3" customFormat="1" ht="12.75">
      <c r="B512" s="36"/>
      <c r="D512" s="22"/>
      <c r="J512" s="22"/>
      <c r="M512" s="62"/>
      <c r="N512" s="62"/>
      <c r="O512" s="23"/>
    </row>
    <row r="513" spans="2:15" s="3" customFormat="1" ht="12.75">
      <c r="B513" s="36"/>
      <c r="D513" s="22"/>
      <c r="J513" s="22"/>
      <c r="M513" s="62"/>
      <c r="N513" s="62"/>
      <c r="O513" s="23"/>
    </row>
    <row r="514" spans="2:15" s="3" customFormat="1" ht="12.75">
      <c r="B514" s="36"/>
      <c r="D514" s="22"/>
      <c r="J514" s="22"/>
      <c r="M514" s="62"/>
      <c r="N514" s="62"/>
      <c r="O514" s="23"/>
    </row>
    <row r="515" spans="2:15" s="3" customFormat="1" ht="12.75">
      <c r="B515" s="36"/>
      <c r="D515" s="22"/>
      <c r="J515" s="22"/>
      <c r="M515" s="62"/>
      <c r="N515" s="62"/>
      <c r="O515" s="23"/>
    </row>
    <row r="516" spans="2:15" s="3" customFormat="1" ht="12.75">
      <c r="B516" s="36"/>
      <c r="D516" s="22"/>
      <c r="J516" s="22"/>
      <c r="M516" s="62"/>
      <c r="N516" s="62"/>
      <c r="O516" s="23"/>
    </row>
    <row r="517" spans="2:15" s="3" customFormat="1" ht="12.75">
      <c r="B517" s="36"/>
      <c r="D517" s="22"/>
      <c r="J517" s="22"/>
      <c r="M517" s="62"/>
      <c r="N517" s="62"/>
      <c r="O517" s="23"/>
    </row>
    <row r="518" spans="2:15" s="3" customFormat="1" ht="12.75">
      <c r="B518" s="36"/>
      <c r="D518" s="22"/>
      <c r="J518" s="22"/>
      <c r="M518" s="62"/>
      <c r="N518" s="62"/>
      <c r="O518" s="23"/>
    </row>
    <row r="519" spans="2:15" s="3" customFormat="1" ht="12.75">
      <c r="B519" s="36"/>
      <c r="D519" s="22"/>
      <c r="J519" s="22"/>
      <c r="M519" s="62"/>
      <c r="N519" s="62"/>
      <c r="O519" s="23"/>
    </row>
    <row r="520" spans="2:15" s="3" customFormat="1" ht="12.75">
      <c r="B520" s="36"/>
      <c r="D520" s="22"/>
      <c r="J520" s="22"/>
      <c r="M520" s="62"/>
      <c r="N520" s="62"/>
      <c r="O520" s="23"/>
    </row>
    <row r="521" spans="2:15" s="3" customFormat="1" ht="12.75">
      <c r="B521" s="36"/>
      <c r="D521" s="22"/>
      <c r="J521" s="22"/>
      <c r="M521" s="62"/>
      <c r="N521" s="62"/>
      <c r="O521" s="23"/>
    </row>
    <row r="522" spans="2:15" s="3" customFormat="1" ht="12.75">
      <c r="B522" s="36"/>
      <c r="D522" s="22"/>
      <c r="J522" s="22"/>
      <c r="M522" s="62"/>
      <c r="N522" s="62"/>
      <c r="O522" s="23"/>
    </row>
    <row r="523" spans="2:15" s="3" customFormat="1" ht="12.75">
      <c r="B523" s="36"/>
      <c r="D523" s="22"/>
      <c r="J523" s="22"/>
      <c r="M523" s="62"/>
      <c r="N523" s="62"/>
      <c r="O523" s="23"/>
    </row>
    <row r="524" spans="2:15" s="3" customFormat="1" ht="12.75">
      <c r="B524" s="36"/>
      <c r="D524" s="22"/>
      <c r="J524" s="22"/>
      <c r="M524" s="62"/>
      <c r="N524" s="62"/>
      <c r="O524" s="23"/>
    </row>
    <row r="525" spans="2:15" s="3" customFormat="1" ht="12.75">
      <c r="B525" s="36"/>
      <c r="D525" s="22"/>
      <c r="J525" s="22"/>
      <c r="M525" s="62"/>
      <c r="N525" s="62"/>
      <c r="O525" s="23"/>
    </row>
    <row r="526" spans="2:15" s="3" customFormat="1" ht="12.75">
      <c r="B526" s="36"/>
      <c r="D526" s="22"/>
      <c r="J526" s="22"/>
      <c r="M526" s="62"/>
      <c r="N526" s="62"/>
      <c r="O526" s="23"/>
    </row>
    <row r="527" spans="2:15" s="3" customFormat="1" ht="12.75">
      <c r="B527" s="36"/>
      <c r="D527" s="22"/>
      <c r="J527" s="22"/>
      <c r="M527" s="62"/>
      <c r="N527" s="62"/>
      <c r="O527" s="23"/>
    </row>
    <row r="528" spans="2:15" s="3" customFormat="1" ht="12.75">
      <c r="B528" s="36"/>
      <c r="D528" s="22"/>
      <c r="J528" s="22"/>
      <c r="M528" s="62"/>
      <c r="N528" s="62"/>
      <c r="O528" s="23"/>
    </row>
    <row r="529" spans="2:15" s="3" customFormat="1" ht="12.75">
      <c r="B529" s="36"/>
      <c r="D529" s="22"/>
      <c r="J529" s="22"/>
      <c r="M529" s="62"/>
      <c r="N529" s="62"/>
      <c r="O529" s="23"/>
    </row>
    <row r="530" spans="2:15" s="3" customFormat="1" ht="12.75">
      <c r="B530" s="36"/>
      <c r="D530" s="22"/>
      <c r="J530" s="22"/>
      <c r="M530" s="62"/>
      <c r="N530" s="62"/>
      <c r="O530" s="23"/>
    </row>
    <row r="531" spans="2:15" s="3" customFormat="1" ht="12.75">
      <c r="B531" s="36"/>
      <c r="D531" s="22"/>
      <c r="J531" s="22"/>
      <c r="M531" s="62"/>
      <c r="N531" s="62"/>
      <c r="O531" s="23"/>
    </row>
    <row r="532" spans="2:15" s="3" customFormat="1" ht="12.75">
      <c r="B532" s="36"/>
      <c r="D532" s="22"/>
      <c r="J532" s="22"/>
      <c r="M532" s="62"/>
      <c r="N532" s="62"/>
      <c r="O532" s="23"/>
    </row>
    <row r="533" spans="2:15" s="3" customFormat="1" ht="12.75">
      <c r="B533" s="36"/>
      <c r="D533" s="22"/>
      <c r="J533" s="22"/>
      <c r="M533" s="62"/>
      <c r="N533" s="62"/>
      <c r="O533" s="23"/>
    </row>
    <row r="534" spans="2:15" s="3" customFormat="1" ht="12.75">
      <c r="B534" s="36"/>
      <c r="D534" s="22"/>
      <c r="J534" s="22"/>
      <c r="M534" s="62"/>
      <c r="N534" s="62"/>
      <c r="O534" s="23"/>
    </row>
    <row r="535" spans="2:15" s="3" customFormat="1" ht="12.75">
      <c r="B535" s="36"/>
      <c r="D535" s="22"/>
      <c r="J535" s="22"/>
      <c r="M535" s="62"/>
      <c r="N535" s="62"/>
      <c r="O535" s="23"/>
    </row>
    <row r="536" spans="2:15" s="3" customFormat="1" ht="12.75">
      <c r="B536" s="36"/>
      <c r="D536" s="22"/>
      <c r="J536" s="22"/>
      <c r="M536" s="62"/>
      <c r="N536" s="62"/>
      <c r="O536" s="23"/>
    </row>
    <row r="537" spans="2:15" s="3" customFormat="1" ht="12.75">
      <c r="B537" s="36"/>
      <c r="D537" s="22"/>
      <c r="J537" s="22"/>
      <c r="M537" s="62"/>
      <c r="N537" s="62"/>
      <c r="O537" s="23"/>
    </row>
    <row r="538" spans="2:15" s="3" customFormat="1" ht="12.75">
      <c r="B538" s="36"/>
      <c r="D538" s="22"/>
      <c r="J538" s="22"/>
      <c r="M538" s="62"/>
      <c r="N538" s="62"/>
      <c r="O538" s="23"/>
    </row>
    <row r="539" spans="2:15" s="3" customFormat="1" ht="12.75">
      <c r="B539" s="36"/>
      <c r="D539" s="22"/>
      <c r="J539" s="22"/>
      <c r="M539" s="62"/>
      <c r="N539" s="62"/>
      <c r="O539" s="23"/>
    </row>
    <row r="540" spans="2:15" s="3" customFormat="1" ht="12.75">
      <c r="B540" s="36"/>
      <c r="D540" s="22"/>
      <c r="J540" s="22"/>
      <c r="M540" s="62"/>
      <c r="N540" s="62"/>
      <c r="O540" s="23"/>
    </row>
    <row r="541" spans="2:15" s="3" customFormat="1" ht="12.75">
      <c r="B541" s="36"/>
      <c r="D541" s="22"/>
      <c r="J541" s="22"/>
      <c r="M541" s="62"/>
      <c r="N541" s="62"/>
      <c r="O541" s="23"/>
    </row>
    <row r="542" spans="2:15" s="3" customFormat="1" ht="12.75">
      <c r="B542" s="36"/>
      <c r="D542" s="22"/>
      <c r="J542" s="22"/>
      <c r="M542" s="62"/>
      <c r="N542" s="62"/>
      <c r="O542" s="23"/>
    </row>
    <row r="543" spans="2:15" s="3" customFormat="1" ht="12.75">
      <c r="B543" s="36"/>
      <c r="D543" s="22"/>
      <c r="J543" s="22"/>
      <c r="M543" s="62"/>
      <c r="N543" s="62"/>
      <c r="O543" s="23"/>
    </row>
    <row r="544" spans="2:15" s="3" customFormat="1" ht="12.75">
      <c r="B544" s="36"/>
      <c r="D544" s="22"/>
      <c r="J544" s="22"/>
      <c r="M544" s="62"/>
      <c r="N544" s="62"/>
      <c r="O544" s="23"/>
    </row>
    <row r="545" spans="2:15" s="3" customFormat="1" ht="12.75">
      <c r="B545" s="36"/>
      <c r="D545" s="22"/>
      <c r="J545" s="22"/>
      <c r="M545" s="62"/>
      <c r="N545" s="62"/>
      <c r="O545" s="23"/>
    </row>
    <row r="546" spans="2:15" s="3" customFormat="1" ht="12.75">
      <c r="B546" s="36"/>
      <c r="D546" s="22"/>
      <c r="J546" s="22"/>
      <c r="M546" s="62"/>
      <c r="N546" s="62"/>
      <c r="O546" s="23"/>
    </row>
    <row r="547" spans="2:15" s="3" customFormat="1" ht="12.75">
      <c r="B547" s="36"/>
      <c r="D547" s="22"/>
      <c r="J547" s="22"/>
      <c r="M547" s="62"/>
      <c r="N547" s="62"/>
      <c r="O547" s="23"/>
    </row>
    <row r="548" spans="2:15" s="3" customFormat="1" ht="12.75">
      <c r="B548" s="36"/>
      <c r="D548" s="22"/>
      <c r="J548" s="22"/>
      <c r="M548" s="62"/>
      <c r="N548" s="62"/>
      <c r="O548" s="23"/>
    </row>
    <row r="549" spans="2:15" s="3" customFormat="1" ht="12.75">
      <c r="B549" s="36"/>
      <c r="D549" s="22"/>
      <c r="J549" s="22"/>
      <c r="M549" s="62"/>
      <c r="N549" s="62"/>
      <c r="O549" s="23"/>
    </row>
    <row r="550" spans="2:15" s="3" customFormat="1" ht="12.75">
      <c r="B550" s="36"/>
      <c r="D550" s="22"/>
      <c r="J550" s="22"/>
      <c r="M550" s="62"/>
      <c r="N550" s="62"/>
      <c r="O550" s="23"/>
    </row>
    <row r="551" spans="2:15" s="3" customFormat="1" ht="12.75">
      <c r="B551" s="36"/>
      <c r="D551" s="22"/>
      <c r="J551" s="22"/>
      <c r="M551" s="62"/>
      <c r="N551" s="62"/>
      <c r="O551" s="23"/>
    </row>
    <row r="552" spans="2:15" s="3" customFormat="1" ht="12.75">
      <c r="B552" s="36"/>
      <c r="D552" s="22"/>
      <c r="J552" s="22"/>
      <c r="M552" s="62"/>
      <c r="N552" s="62"/>
      <c r="O552" s="23"/>
    </row>
    <row r="553" spans="2:15" s="3" customFormat="1" ht="12.75">
      <c r="B553" s="36"/>
      <c r="D553" s="22"/>
      <c r="J553" s="22"/>
      <c r="M553" s="62"/>
      <c r="N553" s="62"/>
      <c r="O553" s="23"/>
    </row>
    <row r="554" spans="2:15" s="3" customFormat="1" ht="12.75">
      <c r="B554" s="36"/>
      <c r="D554" s="22"/>
      <c r="J554" s="22"/>
      <c r="M554" s="62"/>
      <c r="N554" s="62"/>
      <c r="O554" s="23"/>
    </row>
    <row r="555" spans="2:15" s="3" customFormat="1" ht="12.75">
      <c r="B555" s="36"/>
      <c r="D555" s="22"/>
      <c r="J555" s="22"/>
      <c r="M555" s="62"/>
      <c r="N555" s="62"/>
      <c r="O555" s="23"/>
    </row>
    <row r="556" spans="2:15" s="3" customFormat="1" ht="12.75">
      <c r="B556" s="36"/>
      <c r="D556" s="22"/>
      <c r="J556" s="22"/>
      <c r="M556" s="62"/>
      <c r="N556" s="62"/>
      <c r="O556" s="23"/>
    </row>
    <row r="557" spans="2:15" s="3" customFormat="1" ht="12.75">
      <c r="B557" s="36"/>
      <c r="D557" s="22"/>
      <c r="J557" s="22"/>
      <c r="M557" s="62"/>
      <c r="N557" s="62"/>
      <c r="O557" s="23"/>
    </row>
    <row r="558" spans="2:15" s="3" customFormat="1" ht="12.75">
      <c r="B558" s="36"/>
      <c r="D558" s="22"/>
      <c r="J558" s="22"/>
      <c r="M558" s="62"/>
      <c r="N558" s="62"/>
      <c r="O558" s="23"/>
    </row>
    <row r="559" spans="2:15" s="3" customFormat="1" ht="12.75">
      <c r="B559" s="36"/>
      <c r="D559" s="22"/>
      <c r="J559" s="22"/>
      <c r="M559" s="62"/>
      <c r="N559" s="62"/>
      <c r="O559" s="23"/>
    </row>
    <row r="560" spans="2:15" s="3" customFormat="1" ht="12.75">
      <c r="B560" s="36"/>
      <c r="D560" s="22"/>
      <c r="J560" s="22"/>
      <c r="M560" s="62"/>
      <c r="N560" s="62"/>
      <c r="O560" s="23"/>
    </row>
    <row r="561" spans="2:15" s="3" customFormat="1" ht="12.75">
      <c r="B561" s="36"/>
      <c r="D561" s="22"/>
      <c r="J561" s="22"/>
      <c r="M561" s="62"/>
      <c r="N561" s="62"/>
      <c r="O561" s="23"/>
    </row>
    <row r="562" spans="2:15" s="3" customFormat="1" ht="12.75">
      <c r="B562" s="36"/>
      <c r="D562" s="22"/>
      <c r="J562" s="22"/>
      <c r="M562" s="62"/>
      <c r="N562" s="62"/>
      <c r="O562" s="23"/>
    </row>
    <row r="563" spans="2:15" s="3" customFormat="1" ht="12.75">
      <c r="B563" s="36"/>
      <c r="D563" s="22"/>
      <c r="J563" s="22"/>
      <c r="M563" s="62"/>
      <c r="N563" s="62"/>
      <c r="O563" s="23"/>
    </row>
    <row r="564" spans="2:15" s="3" customFormat="1" ht="12.75">
      <c r="B564" s="36"/>
      <c r="D564" s="22"/>
      <c r="J564" s="22"/>
      <c r="M564" s="62"/>
      <c r="N564" s="62"/>
      <c r="O564" s="23"/>
    </row>
    <row r="565" spans="2:15" s="3" customFormat="1" ht="12.75">
      <c r="B565" s="36"/>
      <c r="D565" s="22"/>
      <c r="J565" s="22"/>
      <c r="M565" s="62"/>
      <c r="N565" s="62"/>
      <c r="O565" s="23"/>
    </row>
    <row r="566" spans="2:15" s="3" customFormat="1" ht="12.75">
      <c r="B566" s="36"/>
      <c r="D566" s="22"/>
      <c r="J566" s="22"/>
      <c r="M566" s="62"/>
      <c r="N566" s="62"/>
      <c r="O566" s="23"/>
    </row>
    <row r="567" spans="2:15" s="3" customFormat="1" ht="12.75">
      <c r="B567" s="36"/>
      <c r="D567" s="22"/>
      <c r="J567" s="22"/>
      <c r="M567" s="62"/>
      <c r="N567" s="62"/>
      <c r="O567" s="23"/>
    </row>
    <row r="568" spans="2:15" s="3" customFormat="1" ht="12.75">
      <c r="B568" s="36"/>
      <c r="D568" s="22"/>
      <c r="J568" s="22"/>
      <c r="M568" s="62"/>
      <c r="N568" s="62"/>
      <c r="O568" s="23"/>
    </row>
    <row r="569" spans="2:15" s="3" customFormat="1" ht="12.75">
      <c r="B569" s="36"/>
      <c r="D569" s="22"/>
      <c r="J569" s="22"/>
      <c r="M569" s="62"/>
      <c r="N569" s="62"/>
      <c r="O569" s="23"/>
    </row>
    <row r="570" spans="2:15" s="3" customFormat="1" ht="12.75">
      <c r="B570" s="36"/>
      <c r="D570" s="22"/>
      <c r="J570" s="22"/>
      <c r="M570" s="62"/>
      <c r="N570" s="62"/>
      <c r="O570" s="23"/>
    </row>
    <row r="571" spans="2:15" s="3" customFormat="1" ht="12.75">
      <c r="B571" s="36"/>
      <c r="D571" s="22"/>
      <c r="J571" s="22"/>
      <c r="M571" s="62"/>
      <c r="N571" s="62"/>
      <c r="O571" s="23"/>
    </row>
    <row r="572" spans="2:15" s="3" customFormat="1" ht="12.75">
      <c r="B572" s="36"/>
      <c r="D572" s="22"/>
      <c r="J572" s="22"/>
      <c r="M572" s="62"/>
      <c r="N572" s="62"/>
      <c r="O572" s="23"/>
    </row>
    <row r="573" spans="2:15" s="3" customFormat="1" ht="12.75">
      <c r="B573" s="36"/>
      <c r="D573" s="22"/>
      <c r="J573" s="22"/>
      <c r="M573" s="62"/>
      <c r="N573" s="62"/>
      <c r="O573" s="23"/>
    </row>
    <row r="574" spans="2:15" s="3" customFormat="1" ht="12.75">
      <c r="B574" s="36"/>
      <c r="D574" s="22"/>
      <c r="J574" s="22"/>
      <c r="M574" s="62"/>
      <c r="N574" s="62"/>
      <c r="O574" s="23"/>
    </row>
    <row r="575" spans="2:15" s="3" customFormat="1" ht="12.75">
      <c r="B575" s="36"/>
      <c r="D575" s="22"/>
      <c r="J575" s="22"/>
      <c r="M575" s="62"/>
      <c r="N575" s="62"/>
      <c r="O575" s="23"/>
    </row>
    <row r="576" spans="2:15" s="3" customFormat="1" ht="12.75">
      <c r="B576" s="36"/>
      <c r="D576" s="22"/>
      <c r="J576" s="22"/>
      <c r="M576" s="62"/>
      <c r="N576" s="62"/>
      <c r="O576" s="23"/>
    </row>
    <row r="577" spans="2:15" s="3" customFormat="1" ht="12.75">
      <c r="B577" s="36"/>
      <c r="D577" s="22"/>
      <c r="J577" s="22"/>
      <c r="M577" s="62"/>
      <c r="N577" s="62"/>
      <c r="O577" s="23"/>
    </row>
    <row r="578" spans="2:15" s="3" customFormat="1" ht="12.75">
      <c r="B578" s="36"/>
      <c r="D578" s="22"/>
      <c r="J578" s="22"/>
      <c r="M578" s="62"/>
      <c r="N578" s="62"/>
      <c r="O578" s="23"/>
    </row>
    <row r="579" spans="2:15" s="3" customFormat="1" ht="12.75">
      <c r="B579" s="36"/>
      <c r="D579" s="22"/>
      <c r="J579" s="22"/>
      <c r="M579" s="62"/>
      <c r="N579" s="62"/>
      <c r="O579" s="23"/>
    </row>
    <row r="580" spans="2:15" s="3" customFormat="1" ht="12.75">
      <c r="B580" s="36"/>
      <c r="D580" s="22"/>
      <c r="J580" s="22"/>
      <c r="M580" s="62"/>
      <c r="N580" s="62"/>
      <c r="O580" s="23"/>
    </row>
    <row r="581" spans="2:15" s="3" customFormat="1" ht="12.75">
      <c r="B581" s="36"/>
      <c r="D581" s="22"/>
      <c r="J581" s="22"/>
      <c r="M581" s="62"/>
      <c r="N581" s="62"/>
      <c r="O581" s="23"/>
    </row>
    <row r="582" spans="2:15" s="3" customFormat="1" ht="12.75">
      <c r="B582" s="36"/>
      <c r="D582" s="22"/>
      <c r="J582" s="22"/>
      <c r="M582" s="62"/>
      <c r="N582" s="62"/>
      <c r="O582" s="23"/>
    </row>
    <row r="583" spans="2:15" s="3" customFormat="1" ht="12.75">
      <c r="B583" s="36"/>
      <c r="D583" s="22"/>
      <c r="J583" s="22"/>
      <c r="M583" s="62"/>
      <c r="N583" s="62"/>
      <c r="O583" s="23"/>
    </row>
    <row r="584" spans="2:15" s="3" customFormat="1" ht="12.75">
      <c r="B584" s="36"/>
      <c r="D584" s="22"/>
      <c r="J584" s="22"/>
      <c r="M584" s="62"/>
      <c r="N584" s="62"/>
      <c r="O584" s="23"/>
    </row>
    <row r="585" spans="2:15" s="3" customFormat="1" ht="12.75">
      <c r="B585" s="36"/>
      <c r="D585" s="22"/>
      <c r="J585" s="22"/>
      <c r="M585" s="62"/>
      <c r="N585" s="62"/>
      <c r="O585" s="23"/>
    </row>
    <row r="586" spans="2:15" s="3" customFormat="1" ht="12.75">
      <c r="B586" s="36"/>
      <c r="D586" s="22"/>
      <c r="J586" s="22"/>
      <c r="M586" s="62"/>
      <c r="N586" s="62"/>
      <c r="O586" s="23"/>
    </row>
    <row r="587" spans="2:15" s="3" customFormat="1" ht="12.75">
      <c r="B587" s="36"/>
      <c r="D587" s="22"/>
      <c r="J587" s="22"/>
      <c r="M587" s="62"/>
      <c r="N587" s="62"/>
      <c r="O587" s="23"/>
    </row>
    <row r="588" spans="2:15" s="3" customFormat="1" ht="12.75">
      <c r="B588" s="36"/>
      <c r="D588" s="22"/>
      <c r="J588" s="22"/>
      <c r="M588" s="62"/>
      <c r="N588" s="62"/>
      <c r="O588" s="23"/>
    </row>
    <row r="589" spans="2:15" s="3" customFormat="1" ht="12.75">
      <c r="B589" s="36"/>
      <c r="D589" s="22"/>
      <c r="J589" s="22"/>
      <c r="M589" s="62"/>
      <c r="N589" s="62"/>
      <c r="O589" s="23"/>
    </row>
    <row r="590" spans="2:15" s="3" customFormat="1" ht="12.75">
      <c r="B590" s="36"/>
      <c r="D590" s="22"/>
      <c r="J590" s="22"/>
      <c r="M590" s="62"/>
      <c r="N590" s="62"/>
      <c r="O590" s="23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 horizontalCentered="1"/>
  <pageMargins left="0.26" right="0.49" top="0.984251968503937" bottom="0.69" header="0.5118110236220472" footer="0.33"/>
  <pageSetup firstPageNumber="1" useFirstPageNumber="1" fitToHeight="1" fitToWidth="1" orientation="portrait" paperSize="9" scale="78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1"/>
  <sheetViews>
    <sheetView zoomScalePageLayoutView="0" workbookViewId="0" topLeftCell="A1">
      <pane xSplit="15" ySplit="2" topLeftCell="R3" activePane="bottomRight" state="frozen"/>
      <selection pane="topLeft" activeCell="A1" sqref="A1"/>
      <selection pane="topRight" activeCell="P1" sqref="P1"/>
      <selection pane="bottomLeft" activeCell="A3" sqref="A3"/>
      <selection pane="bottomRight" activeCell="A8" sqref="A8:CC8"/>
    </sheetView>
  </sheetViews>
  <sheetFormatPr defaultColWidth="9.140625" defaultRowHeight="12.75"/>
  <cols>
    <col min="1" max="1" width="6.28125" style="0" bestFit="1" customWidth="1"/>
    <col min="2" max="2" width="5.28125" style="37" bestFit="1" customWidth="1"/>
    <col min="3" max="3" width="30.57421875" style="0" bestFit="1" customWidth="1"/>
    <col min="4" max="4" width="10.8515625" style="4" bestFit="1" customWidth="1"/>
    <col min="5" max="5" width="39.57421875" style="0" bestFit="1" customWidth="1"/>
    <col min="6" max="6" width="10.00390625" style="0" bestFit="1" customWidth="1"/>
    <col min="7" max="7" width="3.421875" style="0" bestFit="1" customWidth="1"/>
    <col min="8" max="8" width="5.140625" style="0" bestFit="1" customWidth="1"/>
    <col min="9" max="9" width="4.57421875" style="0" bestFit="1" customWidth="1"/>
    <col min="10" max="10" width="4.421875" style="4" bestFit="1" customWidth="1"/>
    <col min="11" max="11" width="6.8515625" style="0" bestFit="1" customWidth="1"/>
    <col min="12" max="12" width="4.57421875" style="0" bestFit="1" customWidth="1"/>
    <col min="13" max="14" width="4.421875" style="63" bestFit="1" customWidth="1"/>
    <col min="15" max="15" width="3.140625" style="10" bestFit="1" customWidth="1"/>
    <col min="16" max="16" width="2.140625" style="0" hidden="1" customWidth="1"/>
    <col min="17" max="17" width="4.140625" style="0" hidden="1" customWidth="1"/>
    <col min="18" max="18" width="3.140625" style="0" bestFit="1" customWidth="1"/>
    <col min="19" max="19" width="2.140625" style="0" hidden="1" customWidth="1"/>
    <col min="20" max="20" width="4.140625" style="0" hidden="1" customWidth="1"/>
    <col min="21" max="21" width="3.140625" style="0" bestFit="1" customWidth="1"/>
    <col min="22" max="22" width="2.140625" style="0" hidden="1" customWidth="1"/>
    <col min="23" max="23" width="4.140625" style="0" hidden="1" customWidth="1"/>
    <col min="24" max="24" width="3.140625" style="0" bestFit="1" customWidth="1"/>
    <col min="25" max="25" width="2.140625" style="0" hidden="1" customWidth="1"/>
    <col min="26" max="26" width="4.140625" style="0" hidden="1" customWidth="1"/>
    <col min="27" max="27" width="3.140625" style="0" bestFit="1" customWidth="1"/>
    <col min="28" max="28" width="2.140625" style="0" hidden="1" customWidth="1"/>
    <col min="29" max="29" width="4.140625" style="0" hidden="1" customWidth="1"/>
    <col min="30" max="30" width="3.140625" style="0" bestFit="1" customWidth="1"/>
    <col min="31" max="31" width="2.140625" style="0" hidden="1" customWidth="1"/>
    <col min="32" max="32" width="4.140625" style="0" hidden="1" customWidth="1"/>
    <col min="33" max="33" width="3.140625" style="0" bestFit="1" customWidth="1"/>
    <col min="34" max="34" width="2.140625" style="0" hidden="1" customWidth="1"/>
    <col min="35" max="35" width="4.140625" style="0" hidden="1" customWidth="1"/>
    <col min="36" max="36" width="3.140625" style="0" bestFit="1" customWidth="1"/>
    <col min="37" max="37" width="2.140625" style="0" hidden="1" customWidth="1"/>
    <col min="38" max="38" width="4.140625" style="0" hidden="1" customWidth="1"/>
    <col min="39" max="39" width="3.140625" style="0" bestFit="1" customWidth="1"/>
    <col min="40" max="40" width="2.140625" style="0" hidden="1" customWidth="1"/>
    <col min="41" max="41" width="4.140625" style="0" hidden="1" customWidth="1"/>
    <col min="42" max="42" width="3.140625" style="0" bestFit="1" customWidth="1"/>
    <col min="43" max="43" width="2.140625" style="0" hidden="1" customWidth="1"/>
    <col min="44" max="44" width="4.140625" style="0" hidden="1" customWidth="1"/>
    <col min="45" max="45" width="3.140625" style="0" bestFit="1" customWidth="1"/>
    <col min="46" max="46" width="2.140625" style="0" hidden="1" customWidth="1"/>
    <col min="47" max="47" width="4.140625" style="0" hidden="1" customWidth="1"/>
    <col min="48" max="48" width="3.140625" style="0" bestFit="1" customWidth="1"/>
    <col min="49" max="49" width="2.140625" style="0" hidden="1" customWidth="1"/>
    <col min="50" max="50" width="4.140625" style="0" hidden="1" customWidth="1"/>
    <col min="51" max="51" width="3.140625" style="0" bestFit="1" customWidth="1"/>
    <col min="52" max="52" width="2.140625" style="0" hidden="1" customWidth="1"/>
    <col min="53" max="53" width="4.140625" style="0" hidden="1" customWidth="1"/>
    <col min="54" max="54" width="3.140625" style="0" bestFit="1" customWidth="1"/>
    <col min="55" max="55" width="2.140625" style="0" hidden="1" customWidth="1"/>
    <col min="56" max="56" width="4.140625" style="0" hidden="1" customWidth="1"/>
    <col min="57" max="57" width="3.140625" style="0" bestFit="1" customWidth="1"/>
    <col min="58" max="58" width="2.140625" style="0" hidden="1" customWidth="1"/>
    <col min="59" max="59" width="4.140625" style="0" hidden="1" customWidth="1"/>
    <col min="60" max="60" width="3.140625" style="0" bestFit="1" customWidth="1"/>
    <col min="61" max="61" width="2.140625" style="0" hidden="1" customWidth="1"/>
    <col min="62" max="62" width="4.140625" style="0" hidden="1" customWidth="1"/>
    <col min="63" max="63" width="3.140625" style="0" bestFit="1" customWidth="1"/>
    <col min="64" max="64" width="2.140625" style="0" hidden="1" customWidth="1"/>
    <col min="65" max="65" width="4.140625" style="0" hidden="1" customWidth="1"/>
    <col min="66" max="66" width="3.140625" style="0" bestFit="1" customWidth="1"/>
    <col min="67" max="67" width="2.140625" style="0" hidden="1" customWidth="1"/>
    <col min="68" max="68" width="4.140625" style="0" hidden="1" customWidth="1"/>
    <col min="69" max="69" width="3.140625" style="0" bestFit="1" customWidth="1"/>
    <col min="70" max="70" width="2.140625" style="0" hidden="1" customWidth="1"/>
    <col min="71" max="71" width="4.140625" style="0" hidden="1" customWidth="1"/>
    <col min="72" max="72" width="3.140625" style="0" bestFit="1" customWidth="1"/>
    <col min="73" max="73" width="4.00390625" style="0" hidden="1" customWidth="1"/>
    <col min="74" max="74" width="4.140625" style="0" hidden="1" customWidth="1"/>
    <col min="75" max="75" width="3.140625" style="0" bestFit="1" customWidth="1"/>
    <col min="76" max="76" width="2.140625" style="0" hidden="1" customWidth="1"/>
    <col min="77" max="77" width="4.140625" style="0" hidden="1" customWidth="1"/>
    <col min="78" max="78" width="3.140625" style="0" bestFit="1" customWidth="1"/>
    <col min="79" max="79" width="3.57421875" style="0" hidden="1" customWidth="1"/>
    <col min="80" max="80" width="4.57421875" style="0" hidden="1" customWidth="1"/>
    <col min="81" max="81" width="4.00390625" style="0" customWidth="1"/>
  </cols>
  <sheetData>
    <row r="1" spans="1:81" s="9" customFormat="1" ht="105" customHeight="1">
      <c r="A1" s="138" t="s">
        <v>873</v>
      </c>
      <c r="B1" s="138"/>
      <c r="C1" s="138"/>
      <c r="D1" s="138"/>
      <c r="E1" s="139"/>
      <c r="F1" s="18" t="s">
        <v>1</v>
      </c>
      <c r="G1" s="19"/>
      <c r="H1" s="32" t="s">
        <v>2</v>
      </c>
      <c r="I1" s="19" t="s">
        <v>3</v>
      </c>
      <c r="J1" s="20" t="s">
        <v>4</v>
      </c>
      <c r="K1" s="19" t="s">
        <v>5</v>
      </c>
      <c r="L1" s="19" t="s">
        <v>56</v>
      </c>
      <c r="M1" s="19" t="s">
        <v>57</v>
      </c>
      <c r="N1" s="19" t="s">
        <v>58</v>
      </c>
      <c r="O1" s="21"/>
      <c r="P1" s="131" t="s">
        <v>6</v>
      </c>
      <c r="Q1" s="132"/>
      <c r="R1" s="133"/>
      <c r="S1" s="131" t="s">
        <v>7</v>
      </c>
      <c r="T1" s="132"/>
      <c r="U1" s="132"/>
      <c r="V1" s="134" t="s">
        <v>8</v>
      </c>
      <c r="W1" s="132"/>
      <c r="X1" s="132"/>
      <c r="Y1" s="134" t="s">
        <v>9</v>
      </c>
      <c r="Z1" s="132"/>
      <c r="AA1" s="132"/>
      <c r="AB1" s="134" t="s">
        <v>10</v>
      </c>
      <c r="AC1" s="132"/>
      <c r="AD1" s="132"/>
      <c r="AE1" s="137" t="s">
        <v>11</v>
      </c>
      <c r="AF1" s="136"/>
      <c r="AG1" s="136"/>
      <c r="AH1" s="134" t="s">
        <v>12</v>
      </c>
      <c r="AI1" s="132"/>
      <c r="AJ1" s="132"/>
      <c r="AK1" s="134" t="s">
        <v>13</v>
      </c>
      <c r="AL1" s="132"/>
      <c r="AM1" s="132"/>
      <c r="AN1" s="134" t="s">
        <v>14</v>
      </c>
      <c r="AO1" s="132"/>
      <c r="AP1" s="132"/>
      <c r="AQ1" s="137" t="s">
        <v>15</v>
      </c>
      <c r="AR1" s="136"/>
      <c r="AS1" s="136"/>
      <c r="AT1" s="134" t="s">
        <v>16</v>
      </c>
      <c r="AU1" s="132"/>
      <c r="AV1" s="132"/>
      <c r="AW1" s="134" t="s">
        <v>17</v>
      </c>
      <c r="AX1" s="132"/>
      <c r="AY1" s="132"/>
      <c r="AZ1" s="134" t="s">
        <v>18</v>
      </c>
      <c r="BA1" s="132"/>
      <c r="BB1" s="132"/>
      <c r="BC1" s="134" t="s">
        <v>19</v>
      </c>
      <c r="BD1" s="132"/>
      <c r="BE1" s="132"/>
      <c r="BF1" s="134" t="s">
        <v>20</v>
      </c>
      <c r="BG1" s="132"/>
      <c r="BH1" s="132"/>
      <c r="BI1" s="134" t="s">
        <v>21</v>
      </c>
      <c r="BJ1" s="132"/>
      <c r="BK1" s="132"/>
      <c r="BL1" s="134" t="s">
        <v>22</v>
      </c>
      <c r="BM1" s="132"/>
      <c r="BN1" s="132"/>
      <c r="BO1" s="134" t="s">
        <v>23</v>
      </c>
      <c r="BP1" s="132"/>
      <c r="BQ1" s="132"/>
      <c r="BR1" s="134" t="s">
        <v>24</v>
      </c>
      <c r="BS1" s="132"/>
      <c r="BT1" s="132"/>
      <c r="BU1" s="134" t="s">
        <v>25</v>
      </c>
      <c r="BV1" s="132"/>
      <c r="BW1" s="132"/>
      <c r="BX1" s="134" t="s">
        <v>26</v>
      </c>
      <c r="BY1" s="132"/>
      <c r="BZ1" s="132"/>
      <c r="CA1" s="134" t="s">
        <v>917</v>
      </c>
      <c r="CB1" s="132"/>
      <c r="CC1" s="132"/>
    </row>
    <row r="2" spans="1:81" s="6" customFormat="1" ht="12.75">
      <c r="A2" s="34" t="s">
        <v>27</v>
      </c>
      <c r="B2" s="39" t="s">
        <v>28</v>
      </c>
      <c r="C2" s="40" t="s">
        <v>29</v>
      </c>
      <c r="D2" s="58" t="s">
        <v>30</v>
      </c>
      <c r="E2" s="111" t="s">
        <v>31</v>
      </c>
      <c r="F2" s="112" t="s">
        <v>1</v>
      </c>
      <c r="G2" s="113" t="s">
        <v>32</v>
      </c>
      <c r="H2" s="111" t="s">
        <v>59</v>
      </c>
      <c r="I2" s="114" t="s">
        <v>59</v>
      </c>
      <c r="J2" s="112" t="s">
        <v>33</v>
      </c>
      <c r="K2" s="112" t="s">
        <v>34</v>
      </c>
      <c r="L2" s="42"/>
      <c r="M2" s="61"/>
      <c r="N2" s="61"/>
      <c r="O2" s="38"/>
      <c r="P2" s="77" t="s">
        <v>35</v>
      </c>
      <c r="Q2" s="77" t="s">
        <v>36</v>
      </c>
      <c r="R2" s="77" t="s">
        <v>37</v>
      </c>
      <c r="S2" s="77" t="s">
        <v>35</v>
      </c>
      <c r="T2" s="77" t="s">
        <v>36</v>
      </c>
      <c r="U2" s="77" t="s">
        <v>37</v>
      </c>
      <c r="V2" s="77" t="s">
        <v>35</v>
      </c>
      <c r="W2" s="77" t="s">
        <v>36</v>
      </c>
      <c r="X2" s="77" t="s">
        <v>37</v>
      </c>
      <c r="Y2" s="77" t="s">
        <v>35</v>
      </c>
      <c r="Z2" s="77" t="s">
        <v>36</v>
      </c>
      <c r="AA2" s="77" t="s">
        <v>37</v>
      </c>
      <c r="AB2" s="77" t="s">
        <v>35</v>
      </c>
      <c r="AC2" s="77" t="s">
        <v>36</v>
      </c>
      <c r="AD2" s="77" t="s">
        <v>37</v>
      </c>
      <c r="AE2" s="77" t="s">
        <v>35</v>
      </c>
      <c r="AF2" s="77" t="s">
        <v>36</v>
      </c>
      <c r="AG2" s="77" t="s">
        <v>37</v>
      </c>
      <c r="AH2" s="77" t="s">
        <v>35</v>
      </c>
      <c r="AI2" s="77" t="s">
        <v>36</v>
      </c>
      <c r="AJ2" s="77" t="s">
        <v>37</v>
      </c>
      <c r="AK2" s="77" t="s">
        <v>35</v>
      </c>
      <c r="AL2" s="77" t="s">
        <v>36</v>
      </c>
      <c r="AM2" s="77" t="s">
        <v>37</v>
      </c>
      <c r="AN2" s="77" t="s">
        <v>35</v>
      </c>
      <c r="AO2" s="77" t="s">
        <v>36</v>
      </c>
      <c r="AP2" s="77" t="s">
        <v>37</v>
      </c>
      <c r="AQ2" s="77" t="s">
        <v>35</v>
      </c>
      <c r="AR2" s="77" t="s">
        <v>36</v>
      </c>
      <c r="AS2" s="77" t="s">
        <v>37</v>
      </c>
      <c r="AT2" s="77" t="s">
        <v>35</v>
      </c>
      <c r="AU2" s="77" t="s">
        <v>36</v>
      </c>
      <c r="AV2" s="77" t="s">
        <v>37</v>
      </c>
      <c r="AW2" s="77" t="s">
        <v>35</v>
      </c>
      <c r="AX2" s="77" t="s">
        <v>36</v>
      </c>
      <c r="AY2" s="77" t="s">
        <v>37</v>
      </c>
      <c r="AZ2" s="77" t="s">
        <v>35</v>
      </c>
      <c r="BA2" s="77" t="s">
        <v>36</v>
      </c>
      <c r="BB2" s="77" t="s">
        <v>37</v>
      </c>
      <c r="BC2" s="77" t="s">
        <v>35</v>
      </c>
      <c r="BD2" s="77" t="s">
        <v>36</v>
      </c>
      <c r="BE2" s="77" t="s">
        <v>37</v>
      </c>
      <c r="BF2" s="77" t="s">
        <v>35</v>
      </c>
      <c r="BG2" s="77" t="s">
        <v>36</v>
      </c>
      <c r="BH2" s="77" t="s">
        <v>37</v>
      </c>
      <c r="BI2" s="77" t="s">
        <v>35</v>
      </c>
      <c r="BJ2" s="77" t="s">
        <v>36</v>
      </c>
      <c r="BK2" s="77" t="s">
        <v>37</v>
      </c>
      <c r="BL2" s="77" t="s">
        <v>35</v>
      </c>
      <c r="BM2" s="77" t="s">
        <v>36</v>
      </c>
      <c r="BN2" s="77" t="s">
        <v>37</v>
      </c>
      <c r="BO2" s="77" t="s">
        <v>35</v>
      </c>
      <c r="BP2" s="77" t="s">
        <v>36</v>
      </c>
      <c r="BQ2" s="77" t="s">
        <v>37</v>
      </c>
      <c r="BR2" s="77" t="s">
        <v>35</v>
      </c>
      <c r="BS2" s="77" t="s">
        <v>36</v>
      </c>
      <c r="BT2" s="77" t="s">
        <v>37</v>
      </c>
      <c r="BU2" s="77" t="s">
        <v>35</v>
      </c>
      <c r="BV2" s="77" t="s">
        <v>36</v>
      </c>
      <c r="BW2" s="77" t="s">
        <v>37</v>
      </c>
      <c r="BX2" s="77" t="s">
        <v>35</v>
      </c>
      <c r="BY2" s="77" t="s">
        <v>36</v>
      </c>
      <c r="BZ2" s="77" t="s">
        <v>37</v>
      </c>
      <c r="CA2" s="77" t="s">
        <v>35</v>
      </c>
      <c r="CB2" s="77" t="s">
        <v>36</v>
      </c>
      <c r="CC2" s="77" t="s">
        <v>37</v>
      </c>
    </row>
    <row r="3" spans="1:15" s="17" customFormat="1" ht="12.75">
      <c r="A3" s="50"/>
      <c r="B3" s="51"/>
      <c r="C3" s="52"/>
      <c r="D3" s="68"/>
      <c r="E3" s="53"/>
      <c r="F3" s="91">
        <f aca="true" t="shared" si="0" ref="F3:F12">K3+L3+M3+N3</f>
        <v>0</v>
      </c>
      <c r="G3" s="54"/>
      <c r="H3" s="55"/>
      <c r="I3" s="56"/>
      <c r="J3" s="92">
        <f aca="true" t="shared" si="1" ref="J3:J12">P3+S3+V3+Y3+AB3+AE3+AH3+AK3+AN3+AQ3+AT3+AW3+AZ3+BC3+BF3+BI3+BL3+BO3+BR3+BU3+BX3</f>
        <v>0</v>
      </c>
      <c r="K3" s="69">
        <f aca="true" t="shared" si="2" ref="K3:K12">R3+U3+X3+AA3+AD3+AG3+AJ3+AM3+AP3+AS3+AV3+AY3+BB3+BE3+BH3+BK3+BN3+BQ3+BT3+BW3+BZ3</f>
        <v>0</v>
      </c>
      <c r="L3" s="69"/>
      <c r="M3" s="93"/>
      <c r="N3" s="93"/>
      <c r="O3" s="38" t="str">
        <f aca="true" t="shared" si="3" ref="O3:O12">IF(COUNTIF(assolute,C3)&gt;1,"x"," ")</f>
        <v> </v>
      </c>
    </row>
    <row r="4" spans="1:81" s="3" customFormat="1" ht="12.75">
      <c r="A4" s="90">
        <v>1</v>
      </c>
      <c r="B4" s="90" t="s">
        <v>874</v>
      </c>
      <c r="C4" s="90" t="s">
        <v>875</v>
      </c>
      <c r="D4" s="89" t="s">
        <v>876</v>
      </c>
      <c r="E4" s="90" t="s">
        <v>182</v>
      </c>
      <c r="F4" s="64">
        <f>M4+H4</f>
        <v>530</v>
      </c>
      <c r="G4" s="2"/>
      <c r="H4" s="33">
        <f>K4-R4</f>
        <v>480</v>
      </c>
      <c r="I4" s="5">
        <v>16</v>
      </c>
      <c r="J4" s="35">
        <f t="shared" si="1"/>
        <v>17</v>
      </c>
      <c r="K4" s="26">
        <f t="shared" si="2"/>
        <v>510</v>
      </c>
      <c r="L4" s="26"/>
      <c r="M4" s="66">
        <v>50</v>
      </c>
      <c r="N4" s="66"/>
      <c r="O4" s="65" t="str">
        <f t="shared" si="3"/>
        <v> </v>
      </c>
      <c r="P4" s="89" t="s">
        <v>42</v>
      </c>
      <c r="Q4" s="89" t="s">
        <v>42</v>
      </c>
      <c r="R4" s="121" t="s">
        <v>91</v>
      </c>
      <c r="S4" s="89" t="s">
        <v>42</v>
      </c>
      <c r="T4" s="89" t="s">
        <v>42</v>
      </c>
      <c r="U4" s="89" t="s">
        <v>91</v>
      </c>
      <c r="V4" s="1"/>
      <c r="W4" s="1"/>
      <c r="X4" s="1"/>
      <c r="Y4" s="89" t="s">
        <v>42</v>
      </c>
      <c r="Z4" s="89" t="s">
        <v>42</v>
      </c>
      <c r="AA4" s="89" t="s">
        <v>91</v>
      </c>
      <c r="AB4" s="89" t="s">
        <v>42</v>
      </c>
      <c r="AC4" s="89" t="s">
        <v>42</v>
      </c>
      <c r="AD4" s="89">
        <v>30</v>
      </c>
      <c r="AE4" s="89" t="s">
        <v>42</v>
      </c>
      <c r="AF4" s="89" t="s">
        <v>42</v>
      </c>
      <c r="AG4" s="122" t="s">
        <v>91</v>
      </c>
      <c r="AH4" s="89" t="s">
        <v>42</v>
      </c>
      <c r="AI4" s="89" t="s">
        <v>42</v>
      </c>
      <c r="AJ4" s="89" t="s">
        <v>91</v>
      </c>
      <c r="AK4" s="89" t="s">
        <v>42</v>
      </c>
      <c r="AL4" s="89" t="s">
        <v>42</v>
      </c>
      <c r="AM4" s="89" t="s">
        <v>91</v>
      </c>
      <c r="AN4" s="89" t="s">
        <v>42</v>
      </c>
      <c r="AO4" s="89" t="s">
        <v>42</v>
      </c>
      <c r="AP4" s="89" t="s">
        <v>91</v>
      </c>
      <c r="AQ4" s="89" t="s">
        <v>42</v>
      </c>
      <c r="AR4" s="89" t="s">
        <v>42</v>
      </c>
      <c r="AS4" s="89" t="s">
        <v>91</v>
      </c>
      <c r="AT4" s="89" t="s">
        <v>42</v>
      </c>
      <c r="AU4" s="89" t="s">
        <v>42</v>
      </c>
      <c r="AV4" s="89" t="s">
        <v>91</v>
      </c>
      <c r="AW4" s="89" t="s">
        <v>42</v>
      </c>
      <c r="AX4" s="89" t="s">
        <v>42</v>
      </c>
      <c r="AY4" s="89" t="s">
        <v>91</v>
      </c>
      <c r="AZ4" s="1"/>
      <c r="BA4" s="1"/>
      <c r="BB4" s="1"/>
      <c r="BC4" s="89" t="s">
        <v>42</v>
      </c>
      <c r="BD4" s="89" t="s">
        <v>42</v>
      </c>
      <c r="BE4" s="89" t="s">
        <v>91</v>
      </c>
      <c r="BF4" s="1"/>
      <c r="BG4" s="1"/>
      <c r="BH4" s="1"/>
      <c r="BI4" s="89" t="s">
        <v>42</v>
      </c>
      <c r="BJ4" s="89" t="s">
        <v>42</v>
      </c>
      <c r="BK4" s="89" t="s">
        <v>91</v>
      </c>
      <c r="BL4" s="1"/>
      <c r="BM4" s="1"/>
      <c r="BN4" s="1"/>
      <c r="BO4" s="89" t="s">
        <v>42</v>
      </c>
      <c r="BP4" s="89" t="s">
        <v>42</v>
      </c>
      <c r="BQ4" s="89" t="s">
        <v>91</v>
      </c>
      <c r="BR4" s="89" t="s">
        <v>42</v>
      </c>
      <c r="BS4" s="89" t="s">
        <v>42</v>
      </c>
      <c r="BT4" s="89" t="s">
        <v>91</v>
      </c>
      <c r="BU4" s="89" t="s">
        <v>42</v>
      </c>
      <c r="BV4" s="89" t="s">
        <v>42</v>
      </c>
      <c r="BW4" s="89" t="s">
        <v>91</v>
      </c>
      <c r="BX4" s="89" t="s">
        <v>42</v>
      </c>
      <c r="BY4" s="89" t="s">
        <v>42</v>
      </c>
      <c r="BZ4" s="89" t="s">
        <v>91</v>
      </c>
      <c r="CA4" s="1"/>
      <c r="CB4" s="1"/>
      <c r="CC4" s="1"/>
    </row>
    <row r="5" spans="1:81" s="3" customFormat="1" ht="12.75">
      <c r="A5" s="90">
        <v>2</v>
      </c>
      <c r="B5" s="90" t="s">
        <v>874</v>
      </c>
      <c r="C5" s="90" t="s">
        <v>877</v>
      </c>
      <c r="D5" s="89" t="s">
        <v>878</v>
      </c>
      <c r="E5" s="90" t="s">
        <v>117</v>
      </c>
      <c r="F5" s="64">
        <f t="shared" si="0"/>
        <v>437</v>
      </c>
      <c r="G5" s="2"/>
      <c r="H5" s="33"/>
      <c r="I5" s="5"/>
      <c r="J5" s="35">
        <f t="shared" si="1"/>
        <v>16</v>
      </c>
      <c r="K5" s="26">
        <f t="shared" si="2"/>
        <v>412</v>
      </c>
      <c r="L5" s="26"/>
      <c r="M5" s="66">
        <v>25</v>
      </c>
      <c r="N5" s="66"/>
      <c r="O5" s="65" t="str">
        <f t="shared" si="3"/>
        <v> </v>
      </c>
      <c r="P5" s="89" t="s">
        <v>42</v>
      </c>
      <c r="Q5" s="89" t="s">
        <v>70</v>
      </c>
      <c r="R5" s="89" t="s">
        <v>71</v>
      </c>
      <c r="S5" s="89" t="s">
        <v>42</v>
      </c>
      <c r="T5" s="89" t="s">
        <v>70</v>
      </c>
      <c r="U5" s="89" t="s">
        <v>71</v>
      </c>
      <c r="V5" s="89" t="s">
        <v>42</v>
      </c>
      <c r="W5" s="89" t="s">
        <v>53</v>
      </c>
      <c r="X5" s="89" t="s">
        <v>66</v>
      </c>
      <c r="Y5" s="89" t="s">
        <v>42</v>
      </c>
      <c r="Z5" s="89" t="s">
        <v>70</v>
      </c>
      <c r="AA5" s="89" t="s">
        <v>71</v>
      </c>
      <c r="AB5" s="89" t="s">
        <v>42</v>
      </c>
      <c r="AC5" s="89" t="s">
        <v>70</v>
      </c>
      <c r="AD5" s="101"/>
      <c r="AE5" s="89" t="s">
        <v>42</v>
      </c>
      <c r="AF5" s="89" t="s">
        <v>70</v>
      </c>
      <c r="AG5" s="122" t="s">
        <v>71</v>
      </c>
      <c r="AH5" s="89" t="s">
        <v>42</v>
      </c>
      <c r="AI5" s="89" t="s">
        <v>67</v>
      </c>
      <c r="AJ5" s="89" t="s">
        <v>68</v>
      </c>
      <c r="AK5" s="1"/>
      <c r="AL5" s="1"/>
      <c r="AM5" s="1"/>
      <c r="AN5" s="89" t="s">
        <v>42</v>
      </c>
      <c r="AO5" s="89" t="s">
        <v>72</v>
      </c>
      <c r="AP5" s="89" t="s">
        <v>69</v>
      </c>
      <c r="AQ5" s="89" t="s">
        <v>42</v>
      </c>
      <c r="AR5" s="89" t="s">
        <v>72</v>
      </c>
      <c r="AS5" s="89" t="s">
        <v>69</v>
      </c>
      <c r="AT5" s="89" t="s">
        <v>42</v>
      </c>
      <c r="AU5" s="89" t="s">
        <v>70</v>
      </c>
      <c r="AV5" s="89" t="s">
        <v>71</v>
      </c>
      <c r="AW5" s="89" t="s">
        <v>42</v>
      </c>
      <c r="AX5" s="89" t="s">
        <v>72</v>
      </c>
      <c r="AY5" s="89" t="s">
        <v>69</v>
      </c>
      <c r="AZ5" s="89" t="s">
        <v>42</v>
      </c>
      <c r="BA5" s="89" t="s">
        <v>53</v>
      </c>
      <c r="BB5" s="89" t="s">
        <v>66</v>
      </c>
      <c r="BC5" s="89" t="s">
        <v>42</v>
      </c>
      <c r="BD5" s="89" t="s">
        <v>67</v>
      </c>
      <c r="BE5" s="89" t="s">
        <v>68</v>
      </c>
      <c r="BF5" s="1"/>
      <c r="BG5" s="1"/>
      <c r="BH5" s="1"/>
      <c r="BI5" s="89" t="s">
        <v>42</v>
      </c>
      <c r="BJ5" s="89" t="s">
        <v>72</v>
      </c>
      <c r="BK5" s="89" t="s">
        <v>69</v>
      </c>
      <c r="BL5" s="1"/>
      <c r="BM5" s="1"/>
      <c r="BN5" s="1"/>
      <c r="BO5" s="1"/>
      <c r="BP5" s="1"/>
      <c r="BQ5" s="1"/>
      <c r="BR5" s="89" t="s">
        <v>42</v>
      </c>
      <c r="BS5" s="89" t="s">
        <v>70</v>
      </c>
      <c r="BT5" s="89" t="s">
        <v>71</v>
      </c>
      <c r="BU5" s="89" t="s">
        <v>42</v>
      </c>
      <c r="BV5" s="89" t="s">
        <v>70</v>
      </c>
      <c r="BW5" s="89" t="s">
        <v>71</v>
      </c>
      <c r="BX5" s="1"/>
      <c r="BY5" s="1"/>
      <c r="BZ5" s="1"/>
      <c r="CA5" s="1"/>
      <c r="CB5" s="1"/>
      <c r="CC5" s="1"/>
    </row>
    <row r="6" spans="1:81" s="3" customFormat="1" ht="12.75">
      <c r="A6" s="90">
        <v>3</v>
      </c>
      <c r="B6" s="90" t="s">
        <v>874</v>
      </c>
      <c r="C6" s="90" t="s">
        <v>879</v>
      </c>
      <c r="D6" s="89" t="s">
        <v>878</v>
      </c>
      <c r="E6" s="90" t="s">
        <v>215</v>
      </c>
      <c r="F6" s="64">
        <f t="shared" si="0"/>
        <v>377</v>
      </c>
      <c r="G6" s="2"/>
      <c r="H6" s="33"/>
      <c r="I6" s="5"/>
      <c r="J6" s="35">
        <f t="shared" si="1"/>
        <v>13</v>
      </c>
      <c r="K6" s="26">
        <f t="shared" si="2"/>
        <v>377</v>
      </c>
      <c r="L6" s="26"/>
      <c r="M6" s="66"/>
      <c r="N6" s="66"/>
      <c r="O6" s="65" t="str">
        <f t="shared" si="3"/>
        <v> </v>
      </c>
      <c r="P6" s="89" t="s">
        <v>42</v>
      </c>
      <c r="Q6" s="89" t="s">
        <v>53</v>
      </c>
      <c r="R6" s="89" t="s">
        <v>66</v>
      </c>
      <c r="S6" s="89" t="s">
        <v>42</v>
      </c>
      <c r="T6" s="89" t="s">
        <v>53</v>
      </c>
      <c r="U6" s="89" t="s">
        <v>66</v>
      </c>
      <c r="V6" s="89" t="s">
        <v>42</v>
      </c>
      <c r="W6" s="89" t="s">
        <v>42</v>
      </c>
      <c r="X6" s="89" t="s">
        <v>91</v>
      </c>
      <c r="Y6" s="89" t="s">
        <v>42</v>
      </c>
      <c r="Z6" s="89" t="s">
        <v>53</v>
      </c>
      <c r="AA6" s="89" t="s">
        <v>66</v>
      </c>
      <c r="AB6" s="89" t="s">
        <v>42</v>
      </c>
      <c r="AC6" s="89" t="s">
        <v>53</v>
      </c>
      <c r="AD6" s="89">
        <v>29</v>
      </c>
      <c r="AE6" s="89" t="s">
        <v>42</v>
      </c>
      <c r="AF6" s="89" t="s">
        <v>53</v>
      </c>
      <c r="AG6" s="122" t="s">
        <v>66</v>
      </c>
      <c r="AH6" s="89" t="s">
        <v>42</v>
      </c>
      <c r="AI6" s="89" t="s">
        <v>53</v>
      </c>
      <c r="AJ6" s="89" t="s">
        <v>66</v>
      </c>
      <c r="AK6" s="89" t="s">
        <v>42</v>
      </c>
      <c r="AL6" s="89" t="s">
        <v>70</v>
      </c>
      <c r="AM6" s="89" t="s">
        <v>71</v>
      </c>
      <c r="AN6" s="89" t="s">
        <v>42</v>
      </c>
      <c r="AO6" s="89" t="s">
        <v>53</v>
      </c>
      <c r="AP6" s="89" t="s">
        <v>66</v>
      </c>
      <c r="AQ6" s="89" t="s">
        <v>42</v>
      </c>
      <c r="AR6" s="89" t="s">
        <v>53</v>
      </c>
      <c r="AS6" s="89" t="s">
        <v>66</v>
      </c>
      <c r="AT6" s="89" t="s">
        <v>42</v>
      </c>
      <c r="AU6" s="89" t="s">
        <v>53</v>
      </c>
      <c r="AV6" s="89" t="s">
        <v>66</v>
      </c>
      <c r="AW6" s="89" t="s">
        <v>42</v>
      </c>
      <c r="AX6" s="89" t="s">
        <v>53</v>
      </c>
      <c r="AY6" s="89" t="s">
        <v>66</v>
      </c>
      <c r="AZ6" s="1"/>
      <c r="BA6" s="1"/>
      <c r="BB6" s="1"/>
      <c r="BC6" s="89" t="s">
        <v>42</v>
      </c>
      <c r="BD6" s="89" t="s">
        <v>53</v>
      </c>
      <c r="BE6" s="89" t="s">
        <v>66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" customFormat="1" ht="12.75">
      <c r="A7" s="90">
        <v>4</v>
      </c>
      <c r="B7" s="90" t="s">
        <v>874</v>
      </c>
      <c r="C7" s="90" t="s">
        <v>880</v>
      </c>
      <c r="D7" s="89" t="s">
        <v>878</v>
      </c>
      <c r="E7" s="90" t="s">
        <v>265</v>
      </c>
      <c r="F7" s="64">
        <f t="shared" si="0"/>
        <v>284</v>
      </c>
      <c r="G7" s="2"/>
      <c r="H7" s="33"/>
      <c r="I7" s="5"/>
      <c r="J7" s="35">
        <f t="shared" si="1"/>
        <v>10</v>
      </c>
      <c r="K7" s="26">
        <f t="shared" si="2"/>
        <v>284</v>
      </c>
      <c r="L7" s="26"/>
      <c r="M7" s="66"/>
      <c r="N7" s="66"/>
      <c r="O7" s="65" t="str">
        <f t="shared" si="3"/>
        <v> 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89" t="s">
        <v>42</v>
      </c>
      <c r="AC7" s="89" t="s">
        <v>72</v>
      </c>
      <c r="AD7" s="89">
        <v>28</v>
      </c>
      <c r="AE7" s="1"/>
      <c r="AF7" s="1"/>
      <c r="AG7" s="1"/>
      <c r="AH7" s="89" t="s">
        <v>42</v>
      </c>
      <c r="AI7" s="89" t="s">
        <v>64</v>
      </c>
      <c r="AJ7" s="89" t="s">
        <v>65</v>
      </c>
      <c r="AK7" s="89" t="s">
        <v>42</v>
      </c>
      <c r="AL7" s="89" t="s">
        <v>72</v>
      </c>
      <c r="AM7" s="89" t="s">
        <v>69</v>
      </c>
      <c r="AN7" s="89" t="s">
        <v>42</v>
      </c>
      <c r="AO7" s="89" t="s">
        <v>70</v>
      </c>
      <c r="AP7" s="89" t="s">
        <v>71</v>
      </c>
      <c r="AQ7" s="89" t="s">
        <v>42</v>
      </c>
      <c r="AR7" s="89" t="s">
        <v>70</v>
      </c>
      <c r="AS7" s="89" t="s">
        <v>71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89" t="s">
        <v>42</v>
      </c>
      <c r="BG7" s="89" t="s">
        <v>42</v>
      </c>
      <c r="BH7" s="89" t="s">
        <v>91</v>
      </c>
      <c r="BI7" s="89" t="s">
        <v>42</v>
      </c>
      <c r="BJ7" s="89" t="s">
        <v>53</v>
      </c>
      <c r="BK7" s="89" t="s">
        <v>66</v>
      </c>
      <c r="BL7" s="89" t="s">
        <v>42</v>
      </c>
      <c r="BM7" s="89" t="s">
        <v>42</v>
      </c>
      <c r="BN7" s="122" t="s">
        <v>91</v>
      </c>
      <c r="BO7" s="1"/>
      <c r="BP7" s="1"/>
      <c r="BQ7" s="1"/>
      <c r="BR7" s="1"/>
      <c r="BS7" s="1"/>
      <c r="BT7" s="1"/>
      <c r="BU7" s="89" t="s">
        <v>42</v>
      </c>
      <c r="BV7" s="89" t="s">
        <v>53</v>
      </c>
      <c r="BW7" s="89" t="s">
        <v>66</v>
      </c>
      <c r="BX7" s="89" t="s">
        <v>42</v>
      </c>
      <c r="BY7" s="89" t="s">
        <v>53</v>
      </c>
      <c r="BZ7" s="89" t="s">
        <v>66</v>
      </c>
      <c r="CA7" s="1"/>
      <c r="CB7" s="1"/>
      <c r="CC7" s="1"/>
    </row>
    <row r="8" spans="1:81" s="3" customFormat="1" ht="12.75">
      <c r="A8" s="146"/>
      <c r="B8" s="146"/>
      <c r="C8" s="146"/>
      <c r="D8" s="145"/>
      <c r="E8" s="146"/>
      <c r="F8" s="147"/>
      <c r="G8" s="148"/>
      <c r="H8" s="148"/>
      <c r="I8" s="149"/>
      <c r="J8" s="150"/>
      <c r="K8" s="151"/>
      <c r="L8" s="151"/>
      <c r="M8" s="152"/>
      <c r="N8" s="152"/>
      <c r="O8" s="153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5"/>
      <c r="AC8" s="145"/>
      <c r="AD8" s="145"/>
      <c r="AE8" s="144"/>
      <c r="AF8" s="144"/>
      <c r="AG8" s="144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5"/>
      <c r="BG8" s="145"/>
      <c r="BH8" s="145"/>
      <c r="BI8" s="145"/>
      <c r="BJ8" s="145"/>
      <c r="BK8" s="145"/>
      <c r="BL8" s="145"/>
      <c r="BM8" s="145"/>
      <c r="BN8" s="145"/>
      <c r="BO8" s="144"/>
      <c r="BP8" s="144"/>
      <c r="BQ8" s="144"/>
      <c r="BR8" s="144"/>
      <c r="BS8" s="144"/>
      <c r="BT8" s="144"/>
      <c r="BU8" s="145"/>
      <c r="BV8" s="145"/>
      <c r="BW8" s="145"/>
      <c r="BX8" s="145"/>
      <c r="BY8" s="145"/>
      <c r="BZ8" s="145"/>
      <c r="CA8" s="144"/>
      <c r="CB8" s="144"/>
      <c r="CC8" s="144"/>
    </row>
    <row r="9" spans="1:81" s="3" customFormat="1" ht="12.75">
      <c r="A9" s="90">
        <v>5</v>
      </c>
      <c r="B9" s="90" t="s">
        <v>874</v>
      </c>
      <c r="C9" s="90" t="s">
        <v>881</v>
      </c>
      <c r="D9" s="89" t="s">
        <v>882</v>
      </c>
      <c r="E9" s="90" t="s">
        <v>759</v>
      </c>
      <c r="F9" s="64">
        <f t="shared" si="0"/>
        <v>195</v>
      </c>
      <c r="G9" s="2"/>
      <c r="H9" s="33"/>
      <c r="I9" s="5"/>
      <c r="J9" s="35">
        <f t="shared" si="1"/>
        <v>6</v>
      </c>
      <c r="K9" s="26">
        <f t="shared" si="2"/>
        <v>170</v>
      </c>
      <c r="L9" s="26"/>
      <c r="M9" s="66">
        <v>25</v>
      </c>
      <c r="N9" s="66"/>
      <c r="O9" s="65" t="str">
        <f t="shared" si="3"/>
        <v> 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89" t="s">
        <v>42</v>
      </c>
      <c r="AC9" s="89" t="s">
        <v>64</v>
      </c>
      <c r="AD9" s="89">
        <v>27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89" t="s">
        <v>42</v>
      </c>
      <c r="AX9" s="89" t="s">
        <v>70</v>
      </c>
      <c r="AY9" s="89" t="s">
        <v>71</v>
      </c>
      <c r="AZ9" s="89" t="s">
        <v>42</v>
      </c>
      <c r="BA9" s="89" t="s">
        <v>42</v>
      </c>
      <c r="BB9" s="89" t="s">
        <v>91</v>
      </c>
      <c r="BC9" s="89" t="s">
        <v>42</v>
      </c>
      <c r="BD9" s="89" t="s">
        <v>70</v>
      </c>
      <c r="BE9" s="89" t="s">
        <v>71</v>
      </c>
      <c r="BF9" s="1"/>
      <c r="BG9" s="1"/>
      <c r="BH9" s="1"/>
      <c r="BI9" s="89" t="s">
        <v>42</v>
      </c>
      <c r="BJ9" s="89" t="s">
        <v>70</v>
      </c>
      <c r="BK9" s="89" t="s">
        <v>71</v>
      </c>
      <c r="BL9" s="1"/>
      <c r="BM9" s="1"/>
      <c r="BN9" s="1"/>
      <c r="BO9" s="1"/>
      <c r="BP9" s="1"/>
      <c r="BQ9" s="1"/>
      <c r="BR9" s="89" t="s">
        <v>42</v>
      </c>
      <c r="BS9" s="89" t="s">
        <v>53</v>
      </c>
      <c r="BT9" s="89" t="s">
        <v>66</v>
      </c>
      <c r="BU9" s="1"/>
      <c r="BV9" s="1"/>
      <c r="BW9" s="1"/>
      <c r="BX9" s="1"/>
      <c r="BY9" s="1"/>
      <c r="BZ9" s="1"/>
      <c r="CA9" s="1"/>
      <c r="CB9" s="1"/>
      <c r="CC9" s="1"/>
    </row>
    <row r="10" spans="1:81" s="3" customFormat="1" ht="12.75">
      <c r="A10" s="90">
        <v>6</v>
      </c>
      <c r="B10" s="90" t="s">
        <v>874</v>
      </c>
      <c r="C10" s="90" t="s">
        <v>883</v>
      </c>
      <c r="D10" s="89" t="s">
        <v>876</v>
      </c>
      <c r="E10" s="90" t="s">
        <v>153</v>
      </c>
      <c r="F10" s="64">
        <f t="shared" si="0"/>
        <v>57</v>
      </c>
      <c r="G10" s="2"/>
      <c r="H10" s="33"/>
      <c r="I10" s="5"/>
      <c r="J10" s="35">
        <f t="shared" si="1"/>
        <v>2</v>
      </c>
      <c r="K10" s="26">
        <f t="shared" si="2"/>
        <v>57</v>
      </c>
      <c r="L10" s="26"/>
      <c r="M10" s="66"/>
      <c r="N10" s="66"/>
      <c r="O10" s="65" t="str">
        <f t="shared" si="3"/>
        <v> 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89" t="s">
        <v>42</v>
      </c>
      <c r="AI10" s="89" t="s">
        <v>70</v>
      </c>
      <c r="AJ10" s="89" t="s">
        <v>71</v>
      </c>
      <c r="AK10" s="89" t="s">
        <v>42</v>
      </c>
      <c r="AL10" s="89" t="s">
        <v>53</v>
      </c>
      <c r="AM10" s="89" t="s">
        <v>66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s="3" customFormat="1" ht="12.75">
      <c r="A11" s="90">
        <v>7</v>
      </c>
      <c r="B11" s="90" t="s">
        <v>874</v>
      </c>
      <c r="C11" s="90" t="s">
        <v>884</v>
      </c>
      <c r="D11" s="89" t="s">
        <v>876</v>
      </c>
      <c r="E11" s="90" t="s">
        <v>226</v>
      </c>
      <c r="F11" s="64">
        <f t="shared" si="0"/>
        <v>54</v>
      </c>
      <c r="G11" s="2"/>
      <c r="H11" s="33"/>
      <c r="I11" s="5"/>
      <c r="J11" s="35">
        <f t="shared" si="1"/>
        <v>2</v>
      </c>
      <c r="K11" s="26">
        <f t="shared" si="2"/>
        <v>54</v>
      </c>
      <c r="L11" s="26"/>
      <c r="M11" s="66"/>
      <c r="N11" s="66"/>
      <c r="O11" s="65" t="str">
        <f t="shared" si="3"/>
        <v> 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89" t="s">
        <v>42</v>
      </c>
      <c r="AI11" s="89" t="s">
        <v>72</v>
      </c>
      <c r="AJ11" s="89" t="s">
        <v>69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89" t="s">
        <v>42</v>
      </c>
      <c r="BD11" s="89" t="s">
        <v>72</v>
      </c>
      <c r="BE11" s="89" t="s">
        <v>69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s="3" customFormat="1" ht="12.75">
      <c r="A12" s="90">
        <v>8</v>
      </c>
      <c r="B12" s="90" t="s">
        <v>874</v>
      </c>
      <c r="C12" s="90" t="s">
        <v>885</v>
      </c>
      <c r="D12" s="89" t="s">
        <v>886</v>
      </c>
      <c r="E12" s="90" t="s">
        <v>115</v>
      </c>
      <c r="F12" s="64">
        <f t="shared" si="0"/>
        <v>26</v>
      </c>
      <c r="G12" s="2"/>
      <c r="H12" s="33"/>
      <c r="I12" s="5"/>
      <c r="J12" s="35">
        <f t="shared" si="1"/>
        <v>1</v>
      </c>
      <c r="K12" s="26">
        <f t="shared" si="2"/>
        <v>26</v>
      </c>
      <c r="L12" s="26"/>
      <c r="M12" s="66"/>
      <c r="N12" s="66"/>
      <c r="O12" s="65" t="str">
        <f t="shared" si="3"/>
        <v> 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89" t="s">
        <v>42</v>
      </c>
      <c r="BD12" s="89" t="s">
        <v>64</v>
      </c>
      <c r="BE12" s="89" t="s">
        <v>65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2:15" s="3" customFormat="1" ht="12.75">
      <c r="B13" s="36"/>
      <c r="D13" s="22"/>
      <c r="J13" s="22"/>
      <c r="K13" s="105"/>
      <c r="M13" s="62"/>
      <c r="N13" s="62"/>
      <c r="O13" s="23"/>
    </row>
    <row r="14" spans="2:15" s="3" customFormat="1" ht="12.75">
      <c r="B14" s="36"/>
      <c r="D14" s="22"/>
      <c r="J14" s="22"/>
      <c r="K14" s="105">
        <f>SUM(K3:K13)</f>
        <v>1890</v>
      </c>
      <c r="M14" s="62"/>
      <c r="N14" s="62"/>
      <c r="O14" s="23"/>
    </row>
    <row r="15" spans="2:15" s="3" customFormat="1" ht="12.75">
      <c r="B15" s="36"/>
      <c r="D15" s="22"/>
      <c r="J15" s="22"/>
      <c r="M15" s="62"/>
      <c r="N15" s="62"/>
      <c r="O15" s="23"/>
    </row>
    <row r="16" spans="2:15" s="3" customFormat="1" ht="12.75">
      <c r="B16" s="36"/>
      <c r="D16" s="22"/>
      <c r="J16" s="22"/>
      <c r="M16" s="62"/>
      <c r="N16" s="62"/>
      <c r="O16" s="23"/>
    </row>
    <row r="17" spans="2:15" s="3" customFormat="1" ht="12.75">
      <c r="B17" s="36"/>
      <c r="D17" s="22"/>
      <c r="J17" s="22"/>
      <c r="M17" s="62"/>
      <c r="N17" s="62"/>
      <c r="O17" s="23"/>
    </row>
    <row r="18" spans="2:15" s="3" customFormat="1" ht="12.75">
      <c r="B18" s="36"/>
      <c r="C18" s="110"/>
      <c r="D18" s="22"/>
      <c r="J18" s="22"/>
      <c r="M18" s="62"/>
      <c r="N18" s="62"/>
      <c r="O18" s="23"/>
    </row>
    <row r="19" spans="2:15" s="3" customFormat="1" ht="12.75">
      <c r="B19" s="36"/>
      <c r="D19" s="22"/>
      <c r="J19" s="22"/>
      <c r="M19" s="62"/>
      <c r="N19" s="62"/>
      <c r="O19" s="23"/>
    </row>
    <row r="20" spans="2:15" s="3" customFormat="1" ht="12.75">
      <c r="B20" s="36"/>
      <c r="D20" s="22"/>
      <c r="J20" s="22"/>
      <c r="M20" s="62"/>
      <c r="N20" s="62"/>
      <c r="O20" s="23"/>
    </row>
    <row r="21" spans="2:15" s="3" customFormat="1" ht="12.75">
      <c r="B21" s="36"/>
      <c r="D21" s="22"/>
      <c r="J21" s="22"/>
      <c r="M21" s="62"/>
      <c r="N21" s="62"/>
      <c r="O21" s="23"/>
    </row>
    <row r="22" spans="2:15" s="3" customFormat="1" ht="12.75">
      <c r="B22" s="36"/>
      <c r="D22" s="22"/>
      <c r="J22" s="22"/>
      <c r="M22" s="62"/>
      <c r="N22" s="62"/>
      <c r="O22" s="23"/>
    </row>
    <row r="23" spans="2:15" s="3" customFormat="1" ht="12.75">
      <c r="B23" s="36"/>
      <c r="D23" s="22"/>
      <c r="J23" s="22"/>
      <c r="M23" s="62"/>
      <c r="N23" s="62"/>
      <c r="O23" s="23"/>
    </row>
    <row r="24" spans="2:15" s="3" customFormat="1" ht="12.75">
      <c r="B24" s="36"/>
      <c r="D24" s="22"/>
      <c r="J24" s="22"/>
      <c r="M24" s="62"/>
      <c r="N24" s="62"/>
      <c r="O24" s="23"/>
    </row>
    <row r="25" spans="2:15" s="3" customFormat="1" ht="12.75">
      <c r="B25" s="36"/>
      <c r="D25" s="22"/>
      <c r="J25" s="22"/>
      <c r="M25" s="62"/>
      <c r="N25" s="62"/>
      <c r="O25" s="23"/>
    </row>
    <row r="26" spans="2:15" s="3" customFormat="1" ht="12.75">
      <c r="B26" s="36"/>
      <c r="D26" s="22"/>
      <c r="J26" s="22"/>
      <c r="M26" s="62"/>
      <c r="N26" s="62"/>
      <c r="O26" s="23"/>
    </row>
    <row r="27" spans="2:15" s="3" customFormat="1" ht="12.75">
      <c r="B27" s="36"/>
      <c r="D27" s="22"/>
      <c r="J27" s="22"/>
      <c r="M27" s="62"/>
      <c r="N27" s="62"/>
      <c r="O27" s="23"/>
    </row>
    <row r="28" spans="2:15" s="3" customFormat="1" ht="12.75">
      <c r="B28" s="36"/>
      <c r="D28" s="22"/>
      <c r="J28" s="22"/>
      <c r="M28" s="62"/>
      <c r="N28" s="62"/>
      <c r="O28" s="23"/>
    </row>
    <row r="29" spans="2:15" s="3" customFormat="1" ht="12.75">
      <c r="B29" s="36"/>
      <c r="D29" s="22"/>
      <c r="J29" s="22"/>
      <c r="M29" s="62"/>
      <c r="N29" s="62"/>
      <c r="O29" s="23"/>
    </row>
    <row r="30" spans="2:15" s="3" customFormat="1" ht="12.75">
      <c r="B30" s="36"/>
      <c r="D30" s="22"/>
      <c r="J30" s="22"/>
      <c r="M30" s="62"/>
      <c r="N30" s="62"/>
      <c r="O30" s="23"/>
    </row>
    <row r="31" spans="2:15" s="3" customFormat="1" ht="12.75">
      <c r="B31" s="36"/>
      <c r="D31" s="22"/>
      <c r="J31" s="22"/>
      <c r="M31" s="62"/>
      <c r="N31" s="62"/>
      <c r="O31" s="23"/>
    </row>
    <row r="32" spans="2:15" s="3" customFormat="1" ht="12.75">
      <c r="B32" s="36"/>
      <c r="D32" s="22"/>
      <c r="J32" s="22"/>
      <c r="M32" s="62"/>
      <c r="N32" s="62"/>
      <c r="O32" s="23"/>
    </row>
    <row r="33" spans="2:15" s="3" customFormat="1" ht="12.75">
      <c r="B33" s="36"/>
      <c r="D33" s="22"/>
      <c r="J33" s="22"/>
      <c r="M33" s="62"/>
      <c r="N33" s="62"/>
      <c r="O33" s="23"/>
    </row>
    <row r="34" spans="2:15" s="3" customFormat="1" ht="12.75">
      <c r="B34" s="36"/>
      <c r="D34" s="22"/>
      <c r="J34" s="22"/>
      <c r="M34" s="62"/>
      <c r="N34" s="62"/>
      <c r="O34" s="23"/>
    </row>
    <row r="35" spans="2:15" s="3" customFormat="1" ht="12.75">
      <c r="B35" s="36"/>
      <c r="D35" s="22"/>
      <c r="J35" s="22"/>
      <c r="M35" s="62"/>
      <c r="N35" s="62"/>
      <c r="O35" s="23"/>
    </row>
    <row r="36" spans="2:15" s="3" customFormat="1" ht="12.75">
      <c r="B36" s="36"/>
      <c r="D36" s="22"/>
      <c r="J36" s="22"/>
      <c r="M36" s="62"/>
      <c r="N36" s="62"/>
      <c r="O36" s="23"/>
    </row>
    <row r="37" spans="2:15" s="3" customFormat="1" ht="12.75">
      <c r="B37" s="36"/>
      <c r="D37" s="22"/>
      <c r="J37" s="22"/>
      <c r="M37" s="62"/>
      <c r="N37" s="62"/>
      <c r="O37" s="23"/>
    </row>
    <row r="38" spans="2:15" s="3" customFormat="1" ht="12.75">
      <c r="B38" s="36"/>
      <c r="D38" s="22"/>
      <c r="J38" s="22"/>
      <c r="M38" s="62"/>
      <c r="N38" s="62"/>
      <c r="O38" s="23"/>
    </row>
    <row r="39" spans="2:15" s="3" customFormat="1" ht="12.75">
      <c r="B39" s="36"/>
      <c r="D39" s="22"/>
      <c r="J39" s="22"/>
      <c r="M39" s="62"/>
      <c r="N39" s="62"/>
      <c r="O39" s="23"/>
    </row>
    <row r="40" spans="2:15" s="3" customFormat="1" ht="12.75">
      <c r="B40" s="36"/>
      <c r="D40" s="22"/>
      <c r="J40" s="22"/>
      <c r="M40" s="62"/>
      <c r="N40" s="62"/>
      <c r="O40" s="23"/>
    </row>
    <row r="41" spans="2:15" s="3" customFormat="1" ht="12.75">
      <c r="B41" s="36"/>
      <c r="D41" s="22"/>
      <c r="J41" s="22"/>
      <c r="M41" s="62"/>
      <c r="N41" s="62"/>
      <c r="O41" s="23"/>
    </row>
    <row r="42" spans="2:15" s="3" customFormat="1" ht="12.75">
      <c r="B42" s="36"/>
      <c r="D42" s="22"/>
      <c r="J42" s="22"/>
      <c r="M42" s="62"/>
      <c r="N42" s="62"/>
      <c r="O42" s="23"/>
    </row>
    <row r="43" spans="2:15" s="3" customFormat="1" ht="12.75">
      <c r="B43" s="36"/>
      <c r="D43" s="22"/>
      <c r="J43" s="22"/>
      <c r="M43" s="62"/>
      <c r="N43" s="62"/>
      <c r="O43" s="23"/>
    </row>
    <row r="44" spans="2:15" s="3" customFormat="1" ht="12.75">
      <c r="B44" s="36"/>
      <c r="D44" s="22"/>
      <c r="J44" s="22"/>
      <c r="M44" s="62"/>
      <c r="N44" s="62"/>
      <c r="O44" s="23"/>
    </row>
    <row r="45" spans="2:15" s="3" customFormat="1" ht="12.75">
      <c r="B45" s="36"/>
      <c r="D45" s="22"/>
      <c r="J45" s="22"/>
      <c r="M45" s="62"/>
      <c r="N45" s="62"/>
      <c r="O45" s="23"/>
    </row>
    <row r="46" spans="2:15" s="3" customFormat="1" ht="12.75">
      <c r="B46" s="36"/>
      <c r="D46" s="22"/>
      <c r="J46" s="22"/>
      <c r="M46" s="62"/>
      <c r="N46" s="62"/>
      <c r="O46" s="23"/>
    </row>
    <row r="47" spans="2:15" s="3" customFormat="1" ht="12.75">
      <c r="B47" s="36"/>
      <c r="D47" s="22"/>
      <c r="J47" s="22"/>
      <c r="M47" s="62"/>
      <c r="N47" s="62"/>
      <c r="O47" s="23"/>
    </row>
    <row r="48" spans="2:15" s="3" customFormat="1" ht="12.75">
      <c r="B48" s="36"/>
      <c r="D48" s="22"/>
      <c r="J48" s="22"/>
      <c r="M48" s="62"/>
      <c r="N48" s="62"/>
      <c r="O48" s="23"/>
    </row>
    <row r="49" spans="2:15" s="3" customFormat="1" ht="12.75">
      <c r="B49" s="36"/>
      <c r="D49" s="22"/>
      <c r="J49" s="22"/>
      <c r="M49" s="62"/>
      <c r="N49" s="62"/>
      <c r="O49" s="23"/>
    </row>
    <row r="50" spans="2:15" s="3" customFormat="1" ht="12.75">
      <c r="B50" s="36"/>
      <c r="D50" s="22"/>
      <c r="J50" s="22"/>
      <c r="M50" s="62"/>
      <c r="N50" s="62"/>
      <c r="O50" s="23"/>
    </row>
    <row r="51" spans="2:15" s="3" customFormat="1" ht="12.75">
      <c r="B51" s="36"/>
      <c r="D51" s="22"/>
      <c r="J51" s="22"/>
      <c r="M51" s="62"/>
      <c r="N51" s="62"/>
      <c r="O51" s="23"/>
    </row>
    <row r="52" spans="2:15" s="3" customFormat="1" ht="12.75">
      <c r="B52" s="36"/>
      <c r="D52" s="22"/>
      <c r="J52" s="22"/>
      <c r="M52" s="62"/>
      <c r="N52" s="62"/>
      <c r="O52" s="23"/>
    </row>
    <row r="53" spans="2:15" s="3" customFormat="1" ht="12.75">
      <c r="B53" s="36"/>
      <c r="D53" s="22"/>
      <c r="J53" s="22"/>
      <c r="M53" s="62"/>
      <c r="N53" s="62"/>
      <c r="O53" s="23"/>
    </row>
    <row r="54" spans="2:15" s="3" customFormat="1" ht="12.75">
      <c r="B54" s="36"/>
      <c r="D54" s="22"/>
      <c r="J54" s="22"/>
      <c r="M54" s="62"/>
      <c r="N54" s="62"/>
      <c r="O54" s="23"/>
    </row>
    <row r="55" spans="2:15" s="3" customFormat="1" ht="12.75">
      <c r="B55" s="36"/>
      <c r="D55" s="22"/>
      <c r="J55" s="22"/>
      <c r="M55" s="62"/>
      <c r="N55" s="62"/>
      <c r="O55" s="23"/>
    </row>
    <row r="56" spans="2:15" s="3" customFormat="1" ht="12.75">
      <c r="B56" s="36"/>
      <c r="D56" s="22"/>
      <c r="J56" s="22"/>
      <c r="M56" s="62"/>
      <c r="N56" s="62"/>
      <c r="O56" s="23"/>
    </row>
    <row r="57" spans="2:15" s="3" customFormat="1" ht="12.75">
      <c r="B57" s="36"/>
      <c r="D57" s="22"/>
      <c r="J57" s="22"/>
      <c r="M57" s="62"/>
      <c r="N57" s="62"/>
      <c r="O57" s="23"/>
    </row>
    <row r="58" spans="2:15" s="3" customFormat="1" ht="12.75">
      <c r="B58" s="36"/>
      <c r="D58" s="22"/>
      <c r="J58" s="22"/>
      <c r="M58" s="62"/>
      <c r="N58" s="62"/>
      <c r="O58" s="23"/>
    </row>
    <row r="59" spans="2:15" s="3" customFormat="1" ht="12.75">
      <c r="B59" s="36"/>
      <c r="D59" s="22"/>
      <c r="J59" s="22"/>
      <c r="M59" s="62"/>
      <c r="N59" s="62"/>
      <c r="O59" s="23"/>
    </row>
    <row r="60" spans="2:15" s="3" customFormat="1" ht="12.75">
      <c r="B60" s="36"/>
      <c r="D60" s="22"/>
      <c r="J60" s="22"/>
      <c r="M60" s="62"/>
      <c r="N60" s="62"/>
      <c r="O60" s="23"/>
    </row>
    <row r="61" spans="2:15" s="3" customFormat="1" ht="12.75">
      <c r="B61" s="36"/>
      <c r="D61" s="22"/>
      <c r="J61" s="22"/>
      <c r="M61" s="62"/>
      <c r="N61" s="62"/>
      <c r="O61" s="23"/>
    </row>
    <row r="62" spans="2:15" s="3" customFormat="1" ht="12.75">
      <c r="B62" s="36"/>
      <c r="D62" s="22"/>
      <c r="J62" s="22"/>
      <c r="M62" s="62"/>
      <c r="N62" s="62"/>
      <c r="O62" s="23"/>
    </row>
    <row r="63" spans="2:15" s="3" customFormat="1" ht="12.75">
      <c r="B63" s="36"/>
      <c r="D63" s="22"/>
      <c r="J63" s="22"/>
      <c r="M63" s="62"/>
      <c r="N63" s="62"/>
      <c r="O63" s="23"/>
    </row>
    <row r="64" spans="2:15" s="3" customFormat="1" ht="12.75">
      <c r="B64" s="36"/>
      <c r="D64" s="22"/>
      <c r="J64" s="22"/>
      <c r="M64" s="62"/>
      <c r="N64" s="62"/>
      <c r="O64" s="23"/>
    </row>
    <row r="65" spans="2:15" s="3" customFormat="1" ht="12.75">
      <c r="B65" s="36"/>
      <c r="D65" s="22"/>
      <c r="J65" s="22"/>
      <c r="M65" s="62"/>
      <c r="N65" s="62"/>
      <c r="O65" s="23"/>
    </row>
    <row r="66" spans="2:15" s="3" customFormat="1" ht="12.75">
      <c r="B66" s="36"/>
      <c r="D66" s="22"/>
      <c r="J66" s="22"/>
      <c r="M66" s="62"/>
      <c r="N66" s="62"/>
      <c r="O66" s="23"/>
    </row>
    <row r="67" spans="2:15" s="3" customFormat="1" ht="12.75">
      <c r="B67" s="36"/>
      <c r="D67" s="22"/>
      <c r="J67" s="22"/>
      <c r="M67" s="62"/>
      <c r="N67" s="62"/>
      <c r="O67" s="23"/>
    </row>
    <row r="68" spans="2:15" s="3" customFormat="1" ht="12.75">
      <c r="B68" s="36"/>
      <c r="D68" s="22"/>
      <c r="J68" s="22"/>
      <c r="M68" s="62"/>
      <c r="N68" s="62"/>
      <c r="O68" s="23"/>
    </row>
    <row r="69" spans="2:15" s="3" customFormat="1" ht="12.75">
      <c r="B69" s="36"/>
      <c r="D69" s="22"/>
      <c r="J69" s="22"/>
      <c r="M69" s="62"/>
      <c r="N69" s="62"/>
      <c r="O69" s="23"/>
    </row>
    <row r="70" spans="2:15" s="3" customFormat="1" ht="12.75">
      <c r="B70" s="36"/>
      <c r="D70" s="22"/>
      <c r="J70" s="22"/>
      <c r="M70" s="62"/>
      <c r="N70" s="62"/>
      <c r="O70" s="23"/>
    </row>
    <row r="71" spans="2:15" s="3" customFormat="1" ht="12.75">
      <c r="B71" s="36"/>
      <c r="D71" s="22"/>
      <c r="J71" s="22"/>
      <c r="M71" s="62"/>
      <c r="N71" s="62"/>
      <c r="O71" s="23"/>
    </row>
    <row r="72" spans="2:15" s="3" customFormat="1" ht="12.75">
      <c r="B72" s="36"/>
      <c r="D72" s="22"/>
      <c r="J72" s="22"/>
      <c r="M72" s="62"/>
      <c r="N72" s="62"/>
      <c r="O72" s="23"/>
    </row>
    <row r="73" spans="2:15" s="3" customFormat="1" ht="12.75">
      <c r="B73" s="36"/>
      <c r="D73" s="22"/>
      <c r="J73" s="22"/>
      <c r="M73" s="62"/>
      <c r="N73" s="62"/>
      <c r="O73" s="23"/>
    </row>
    <row r="74" spans="2:15" s="3" customFormat="1" ht="12.75">
      <c r="B74" s="36"/>
      <c r="D74" s="22"/>
      <c r="J74" s="22"/>
      <c r="M74" s="62"/>
      <c r="N74" s="62"/>
      <c r="O74" s="23"/>
    </row>
    <row r="75" spans="2:15" s="3" customFormat="1" ht="12.75">
      <c r="B75" s="36"/>
      <c r="D75" s="22"/>
      <c r="J75" s="22"/>
      <c r="M75" s="62"/>
      <c r="N75" s="62"/>
      <c r="O75" s="23"/>
    </row>
    <row r="76" spans="2:15" s="3" customFormat="1" ht="12.75">
      <c r="B76" s="36"/>
      <c r="D76" s="22"/>
      <c r="J76" s="22"/>
      <c r="M76" s="62"/>
      <c r="N76" s="62"/>
      <c r="O76" s="23"/>
    </row>
    <row r="77" spans="2:15" s="3" customFormat="1" ht="12.75">
      <c r="B77" s="36"/>
      <c r="D77" s="22"/>
      <c r="J77" s="22"/>
      <c r="M77" s="62"/>
      <c r="N77" s="62"/>
      <c r="O77" s="23"/>
    </row>
    <row r="78" spans="2:15" s="3" customFormat="1" ht="12.75">
      <c r="B78" s="36"/>
      <c r="D78" s="22"/>
      <c r="J78" s="22"/>
      <c r="M78" s="62"/>
      <c r="N78" s="62"/>
      <c r="O78" s="23"/>
    </row>
    <row r="79" spans="2:15" s="3" customFormat="1" ht="12.75">
      <c r="B79" s="36"/>
      <c r="D79" s="22"/>
      <c r="J79" s="22"/>
      <c r="M79" s="62"/>
      <c r="N79" s="62"/>
      <c r="O79" s="23"/>
    </row>
    <row r="80" spans="2:15" s="3" customFormat="1" ht="12.75">
      <c r="B80" s="36"/>
      <c r="D80" s="22"/>
      <c r="J80" s="22"/>
      <c r="M80" s="62"/>
      <c r="N80" s="62"/>
      <c r="O80" s="23"/>
    </row>
    <row r="81" spans="2:15" s="3" customFormat="1" ht="12.75">
      <c r="B81" s="36"/>
      <c r="D81" s="22"/>
      <c r="J81" s="22"/>
      <c r="M81" s="62"/>
      <c r="N81" s="62"/>
      <c r="O81" s="23"/>
    </row>
    <row r="82" spans="2:15" s="3" customFormat="1" ht="12.75">
      <c r="B82" s="36"/>
      <c r="D82" s="22"/>
      <c r="J82" s="22"/>
      <c r="M82" s="62"/>
      <c r="N82" s="62"/>
      <c r="O82" s="23"/>
    </row>
    <row r="83" spans="2:15" s="3" customFormat="1" ht="12.75">
      <c r="B83" s="36"/>
      <c r="D83" s="22"/>
      <c r="J83" s="22"/>
      <c r="M83" s="62"/>
      <c r="N83" s="62"/>
      <c r="O83" s="23"/>
    </row>
    <row r="84" spans="2:15" s="3" customFormat="1" ht="12.75">
      <c r="B84" s="36"/>
      <c r="D84" s="22"/>
      <c r="J84" s="22"/>
      <c r="M84" s="62"/>
      <c r="N84" s="62"/>
      <c r="O84" s="23"/>
    </row>
    <row r="85" spans="2:15" s="3" customFormat="1" ht="12.75">
      <c r="B85" s="36"/>
      <c r="D85" s="22"/>
      <c r="J85" s="22"/>
      <c r="M85" s="62"/>
      <c r="N85" s="62"/>
      <c r="O85" s="23"/>
    </row>
    <row r="86" spans="2:15" s="3" customFormat="1" ht="12.75">
      <c r="B86" s="36"/>
      <c r="D86" s="22"/>
      <c r="J86" s="22"/>
      <c r="M86" s="62"/>
      <c r="N86" s="62"/>
      <c r="O86" s="23"/>
    </row>
    <row r="87" spans="2:15" s="3" customFormat="1" ht="12.75">
      <c r="B87" s="36"/>
      <c r="D87" s="22"/>
      <c r="J87" s="22"/>
      <c r="M87" s="62"/>
      <c r="N87" s="62"/>
      <c r="O87" s="23"/>
    </row>
    <row r="88" spans="2:15" s="3" customFormat="1" ht="12.75">
      <c r="B88" s="36"/>
      <c r="D88" s="22"/>
      <c r="J88" s="22"/>
      <c r="M88" s="62"/>
      <c r="N88" s="62"/>
      <c r="O88" s="23"/>
    </row>
    <row r="89" spans="2:15" s="3" customFormat="1" ht="12.75">
      <c r="B89" s="36"/>
      <c r="D89" s="22"/>
      <c r="J89" s="22"/>
      <c r="M89" s="62"/>
      <c r="N89" s="62"/>
      <c r="O89" s="23"/>
    </row>
    <row r="90" spans="2:15" s="3" customFormat="1" ht="12.75">
      <c r="B90" s="36"/>
      <c r="D90" s="22"/>
      <c r="J90" s="22"/>
      <c r="M90" s="62"/>
      <c r="N90" s="62"/>
      <c r="O90" s="23"/>
    </row>
    <row r="91" spans="2:15" s="3" customFormat="1" ht="12.75">
      <c r="B91" s="36"/>
      <c r="D91" s="22"/>
      <c r="J91" s="22"/>
      <c r="M91" s="62"/>
      <c r="N91" s="62"/>
      <c r="O91" s="23"/>
    </row>
    <row r="92" spans="2:15" s="3" customFormat="1" ht="12.75">
      <c r="B92" s="36"/>
      <c r="D92" s="22"/>
      <c r="J92" s="22"/>
      <c r="M92" s="62"/>
      <c r="N92" s="62"/>
      <c r="O92" s="23"/>
    </row>
    <row r="93" spans="2:15" s="3" customFormat="1" ht="12.75">
      <c r="B93" s="36"/>
      <c r="D93" s="22"/>
      <c r="J93" s="22"/>
      <c r="M93" s="62"/>
      <c r="N93" s="62"/>
      <c r="O93" s="23"/>
    </row>
    <row r="94" spans="2:15" s="3" customFormat="1" ht="12.75">
      <c r="B94" s="36"/>
      <c r="D94" s="22"/>
      <c r="J94" s="22"/>
      <c r="M94" s="62"/>
      <c r="N94" s="62"/>
      <c r="O94" s="23"/>
    </row>
    <row r="95" spans="2:15" s="3" customFormat="1" ht="12.75">
      <c r="B95" s="36"/>
      <c r="D95" s="22"/>
      <c r="J95" s="22"/>
      <c r="M95" s="62"/>
      <c r="N95" s="62"/>
      <c r="O95" s="23"/>
    </row>
    <row r="96" spans="2:15" s="3" customFormat="1" ht="12.75">
      <c r="B96" s="36"/>
      <c r="D96" s="22"/>
      <c r="J96" s="22"/>
      <c r="M96" s="62"/>
      <c r="N96" s="62"/>
      <c r="O96" s="23"/>
    </row>
    <row r="97" spans="2:15" s="3" customFormat="1" ht="12.75">
      <c r="B97" s="36"/>
      <c r="D97" s="22"/>
      <c r="J97" s="22"/>
      <c r="M97" s="62"/>
      <c r="N97" s="62"/>
      <c r="O97" s="23"/>
    </row>
    <row r="98" spans="2:15" s="3" customFormat="1" ht="12.75">
      <c r="B98" s="36"/>
      <c r="D98" s="22"/>
      <c r="J98" s="22"/>
      <c r="M98" s="62"/>
      <c r="N98" s="62"/>
      <c r="O98" s="23"/>
    </row>
    <row r="99" spans="2:15" s="3" customFormat="1" ht="12.75">
      <c r="B99" s="36"/>
      <c r="D99" s="22"/>
      <c r="J99" s="22"/>
      <c r="M99" s="62"/>
      <c r="N99" s="62"/>
      <c r="O99" s="23"/>
    </row>
    <row r="100" spans="2:15" s="3" customFormat="1" ht="12.75">
      <c r="B100" s="36"/>
      <c r="D100" s="22"/>
      <c r="J100" s="22"/>
      <c r="M100" s="62"/>
      <c r="N100" s="62"/>
      <c r="O100" s="23"/>
    </row>
    <row r="101" spans="2:15" s="3" customFormat="1" ht="12.75">
      <c r="B101" s="36"/>
      <c r="D101" s="22"/>
      <c r="J101" s="22"/>
      <c r="M101" s="62"/>
      <c r="N101" s="62"/>
      <c r="O101" s="23"/>
    </row>
    <row r="102" spans="2:15" s="3" customFormat="1" ht="12.75">
      <c r="B102" s="36"/>
      <c r="D102" s="22"/>
      <c r="J102" s="22"/>
      <c r="M102" s="62"/>
      <c r="N102" s="62"/>
      <c r="O102" s="23"/>
    </row>
    <row r="103" spans="2:15" s="3" customFormat="1" ht="12.75">
      <c r="B103" s="36"/>
      <c r="D103" s="22"/>
      <c r="J103" s="22"/>
      <c r="M103" s="62"/>
      <c r="N103" s="62"/>
      <c r="O103" s="23"/>
    </row>
    <row r="104" spans="2:15" s="3" customFormat="1" ht="12.75">
      <c r="B104" s="36"/>
      <c r="D104" s="22"/>
      <c r="J104" s="22"/>
      <c r="M104" s="62"/>
      <c r="N104" s="62"/>
      <c r="O104" s="23"/>
    </row>
    <row r="105" spans="2:15" s="3" customFormat="1" ht="12.75">
      <c r="B105" s="36"/>
      <c r="D105" s="22"/>
      <c r="J105" s="22"/>
      <c r="M105" s="62"/>
      <c r="N105" s="62"/>
      <c r="O105" s="23"/>
    </row>
    <row r="106" spans="2:15" s="3" customFormat="1" ht="12.75">
      <c r="B106" s="36"/>
      <c r="D106" s="22"/>
      <c r="J106" s="22"/>
      <c r="M106" s="62"/>
      <c r="N106" s="62"/>
      <c r="O106" s="23"/>
    </row>
    <row r="107" spans="2:15" s="3" customFormat="1" ht="12.75">
      <c r="B107" s="36"/>
      <c r="D107" s="22"/>
      <c r="J107" s="22"/>
      <c r="M107" s="62"/>
      <c r="N107" s="62"/>
      <c r="O107" s="23"/>
    </row>
    <row r="108" spans="2:15" s="3" customFormat="1" ht="12.75">
      <c r="B108" s="36"/>
      <c r="D108" s="22"/>
      <c r="J108" s="22"/>
      <c r="M108" s="62"/>
      <c r="N108" s="62"/>
      <c r="O108" s="23"/>
    </row>
    <row r="109" spans="2:15" s="3" customFormat="1" ht="12.75">
      <c r="B109" s="36"/>
      <c r="D109" s="22"/>
      <c r="J109" s="22"/>
      <c r="M109" s="62"/>
      <c r="N109" s="62"/>
      <c r="O109" s="23"/>
    </row>
    <row r="110" spans="2:15" s="3" customFormat="1" ht="12.75">
      <c r="B110" s="36"/>
      <c r="D110" s="22"/>
      <c r="J110" s="22"/>
      <c r="M110" s="62"/>
      <c r="N110" s="62"/>
      <c r="O110" s="23"/>
    </row>
    <row r="111" spans="2:15" s="3" customFormat="1" ht="12.75">
      <c r="B111" s="36"/>
      <c r="D111" s="22"/>
      <c r="J111" s="22"/>
      <c r="M111" s="62"/>
      <c r="N111" s="62"/>
      <c r="O111" s="23"/>
    </row>
    <row r="112" spans="2:15" s="3" customFormat="1" ht="12.75">
      <c r="B112" s="36"/>
      <c r="D112" s="22"/>
      <c r="J112" s="22"/>
      <c r="M112" s="62"/>
      <c r="N112" s="62"/>
      <c r="O112" s="23"/>
    </row>
    <row r="113" spans="2:15" s="3" customFormat="1" ht="12.75">
      <c r="B113" s="36"/>
      <c r="D113" s="22"/>
      <c r="J113" s="22"/>
      <c r="M113" s="62"/>
      <c r="N113" s="62"/>
      <c r="O113" s="23"/>
    </row>
    <row r="114" spans="2:15" s="3" customFormat="1" ht="12.75">
      <c r="B114" s="36"/>
      <c r="D114" s="22"/>
      <c r="J114" s="22"/>
      <c r="M114" s="62"/>
      <c r="N114" s="62"/>
      <c r="O114" s="23"/>
    </row>
    <row r="115" spans="2:15" s="3" customFormat="1" ht="12.75">
      <c r="B115" s="36"/>
      <c r="D115" s="22"/>
      <c r="J115" s="22"/>
      <c r="M115" s="62"/>
      <c r="N115" s="62"/>
      <c r="O115" s="23"/>
    </row>
    <row r="116" spans="2:15" s="3" customFormat="1" ht="12.75">
      <c r="B116" s="36"/>
      <c r="D116" s="22"/>
      <c r="J116" s="22"/>
      <c r="M116" s="62"/>
      <c r="N116" s="62"/>
      <c r="O116" s="23"/>
    </row>
    <row r="117" spans="2:15" s="3" customFormat="1" ht="12.75">
      <c r="B117" s="36"/>
      <c r="D117" s="22"/>
      <c r="J117" s="22"/>
      <c r="M117" s="62"/>
      <c r="N117" s="62"/>
      <c r="O117" s="23"/>
    </row>
    <row r="118" spans="2:15" s="3" customFormat="1" ht="12.75">
      <c r="B118" s="36"/>
      <c r="D118" s="22"/>
      <c r="J118" s="22"/>
      <c r="M118" s="62"/>
      <c r="N118" s="62"/>
      <c r="O118" s="23"/>
    </row>
    <row r="119" spans="2:15" s="3" customFormat="1" ht="12.75">
      <c r="B119" s="36"/>
      <c r="D119" s="22"/>
      <c r="J119" s="22"/>
      <c r="M119" s="62"/>
      <c r="N119" s="62"/>
      <c r="O119" s="23"/>
    </row>
    <row r="120" spans="2:15" s="3" customFormat="1" ht="12.75">
      <c r="B120" s="36"/>
      <c r="D120" s="22"/>
      <c r="J120" s="22"/>
      <c r="M120" s="62"/>
      <c r="N120" s="62"/>
      <c r="O120" s="23"/>
    </row>
    <row r="121" spans="2:15" s="3" customFormat="1" ht="12.75">
      <c r="B121" s="36"/>
      <c r="D121" s="22"/>
      <c r="J121" s="22"/>
      <c r="M121" s="62"/>
      <c r="N121" s="62"/>
      <c r="O121" s="23"/>
    </row>
    <row r="122" spans="2:15" s="3" customFormat="1" ht="12.75">
      <c r="B122" s="36"/>
      <c r="D122" s="22"/>
      <c r="J122" s="22"/>
      <c r="M122" s="62"/>
      <c r="N122" s="62"/>
      <c r="O122" s="23"/>
    </row>
    <row r="123" spans="2:15" s="3" customFormat="1" ht="12.75">
      <c r="B123" s="36"/>
      <c r="D123" s="22"/>
      <c r="J123" s="22"/>
      <c r="M123" s="62"/>
      <c r="N123" s="62"/>
      <c r="O123" s="23"/>
    </row>
    <row r="124" spans="2:15" s="3" customFormat="1" ht="12.75">
      <c r="B124" s="36"/>
      <c r="D124" s="22"/>
      <c r="J124" s="22"/>
      <c r="M124" s="62"/>
      <c r="N124" s="62"/>
      <c r="O124" s="23"/>
    </row>
    <row r="125" spans="2:15" s="3" customFormat="1" ht="12.75">
      <c r="B125" s="36"/>
      <c r="D125" s="22"/>
      <c r="J125" s="22"/>
      <c r="M125" s="62"/>
      <c r="N125" s="62"/>
      <c r="O125" s="23"/>
    </row>
    <row r="126" spans="2:15" s="3" customFormat="1" ht="12.75">
      <c r="B126" s="36"/>
      <c r="D126" s="22"/>
      <c r="J126" s="22"/>
      <c r="M126" s="62"/>
      <c r="N126" s="62"/>
      <c r="O126" s="23"/>
    </row>
    <row r="127" spans="2:15" s="3" customFormat="1" ht="12.75">
      <c r="B127" s="36"/>
      <c r="D127" s="22"/>
      <c r="J127" s="22"/>
      <c r="M127" s="62"/>
      <c r="N127" s="62"/>
      <c r="O127" s="23"/>
    </row>
    <row r="128" spans="2:15" s="3" customFormat="1" ht="12.75">
      <c r="B128" s="36"/>
      <c r="D128" s="22"/>
      <c r="J128" s="22"/>
      <c r="M128" s="62"/>
      <c r="N128" s="62"/>
      <c r="O128" s="23"/>
    </row>
    <row r="129" spans="2:15" s="3" customFormat="1" ht="12.75">
      <c r="B129" s="36"/>
      <c r="D129" s="22"/>
      <c r="J129" s="22"/>
      <c r="M129" s="62"/>
      <c r="N129" s="62"/>
      <c r="O129" s="23"/>
    </row>
    <row r="130" spans="2:15" s="3" customFormat="1" ht="12.75">
      <c r="B130" s="36"/>
      <c r="D130" s="22"/>
      <c r="J130" s="22"/>
      <c r="M130" s="62"/>
      <c r="N130" s="62"/>
      <c r="O130" s="23"/>
    </row>
    <row r="131" spans="2:15" s="3" customFormat="1" ht="12.75">
      <c r="B131" s="36"/>
      <c r="D131" s="22"/>
      <c r="J131" s="22"/>
      <c r="M131" s="62"/>
      <c r="N131" s="62"/>
      <c r="O131" s="23"/>
    </row>
    <row r="132" spans="2:15" s="3" customFormat="1" ht="12.75">
      <c r="B132" s="36"/>
      <c r="D132" s="22"/>
      <c r="J132" s="22"/>
      <c r="M132" s="62"/>
      <c r="N132" s="62"/>
      <c r="O132" s="23"/>
    </row>
    <row r="133" spans="2:15" s="3" customFormat="1" ht="12.75">
      <c r="B133" s="36"/>
      <c r="D133" s="22"/>
      <c r="J133" s="22"/>
      <c r="M133" s="62"/>
      <c r="N133" s="62"/>
      <c r="O133" s="23"/>
    </row>
    <row r="134" spans="2:15" s="3" customFormat="1" ht="12.75">
      <c r="B134" s="36"/>
      <c r="D134" s="22"/>
      <c r="J134" s="22"/>
      <c r="M134" s="62"/>
      <c r="N134" s="62"/>
      <c r="O134" s="23"/>
    </row>
    <row r="135" spans="2:15" s="3" customFormat="1" ht="12.75">
      <c r="B135" s="36"/>
      <c r="D135" s="22"/>
      <c r="J135" s="22"/>
      <c r="M135" s="62"/>
      <c r="N135" s="62"/>
      <c r="O135" s="23"/>
    </row>
    <row r="136" spans="2:15" s="3" customFormat="1" ht="12.75">
      <c r="B136" s="36"/>
      <c r="D136" s="22"/>
      <c r="J136" s="22"/>
      <c r="M136" s="62"/>
      <c r="N136" s="62"/>
      <c r="O136" s="23"/>
    </row>
    <row r="137" spans="2:15" s="3" customFormat="1" ht="12.75">
      <c r="B137" s="36"/>
      <c r="D137" s="22"/>
      <c r="J137" s="22"/>
      <c r="M137" s="62"/>
      <c r="N137" s="62"/>
      <c r="O137" s="23"/>
    </row>
    <row r="138" spans="2:15" s="3" customFormat="1" ht="12.75">
      <c r="B138" s="36"/>
      <c r="D138" s="22"/>
      <c r="J138" s="22"/>
      <c r="M138" s="62"/>
      <c r="N138" s="62"/>
      <c r="O138" s="23"/>
    </row>
    <row r="139" spans="2:15" s="3" customFormat="1" ht="12.75">
      <c r="B139" s="36"/>
      <c r="D139" s="22"/>
      <c r="J139" s="22"/>
      <c r="M139" s="62"/>
      <c r="N139" s="62"/>
      <c r="O139" s="23"/>
    </row>
    <row r="140" spans="2:15" s="3" customFormat="1" ht="12.75">
      <c r="B140" s="36"/>
      <c r="D140" s="22"/>
      <c r="J140" s="22"/>
      <c r="M140" s="62"/>
      <c r="N140" s="62"/>
      <c r="O140" s="23"/>
    </row>
    <row r="141" spans="2:15" s="3" customFormat="1" ht="12.75">
      <c r="B141" s="36"/>
      <c r="D141" s="22"/>
      <c r="J141" s="22"/>
      <c r="M141" s="62"/>
      <c r="N141" s="62"/>
      <c r="O141" s="23"/>
    </row>
    <row r="142" spans="2:15" s="3" customFormat="1" ht="12.75">
      <c r="B142" s="36"/>
      <c r="D142" s="22"/>
      <c r="J142" s="22"/>
      <c r="M142" s="62"/>
      <c r="N142" s="62"/>
      <c r="O142" s="23"/>
    </row>
    <row r="143" spans="2:15" s="3" customFormat="1" ht="12.75">
      <c r="B143" s="36"/>
      <c r="D143" s="22"/>
      <c r="J143" s="22"/>
      <c r="M143" s="62"/>
      <c r="N143" s="62"/>
      <c r="O143" s="23"/>
    </row>
    <row r="144" spans="2:15" s="3" customFormat="1" ht="12.75">
      <c r="B144" s="36"/>
      <c r="D144" s="22"/>
      <c r="J144" s="22"/>
      <c r="M144" s="62"/>
      <c r="N144" s="62"/>
      <c r="O144" s="23"/>
    </row>
    <row r="145" spans="2:15" s="3" customFormat="1" ht="12.75">
      <c r="B145" s="36"/>
      <c r="D145" s="22"/>
      <c r="J145" s="22"/>
      <c r="M145" s="62"/>
      <c r="N145" s="62"/>
      <c r="O145" s="23"/>
    </row>
    <row r="146" spans="2:15" s="3" customFormat="1" ht="12.75">
      <c r="B146" s="36"/>
      <c r="D146" s="22"/>
      <c r="J146" s="22"/>
      <c r="M146" s="62"/>
      <c r="N146" s="62"/>
      <c r="O146" s="23"/>
    </row>
    <row r="147" spans="2:15" s="3" customFormat="1" ht="12.75">
      <c r="B147" s="36"/>
      <c r="D147" s="22"/>
      <c r="J147" s="22"/>
      <c r="M147" s="62"/>
      <c r="N147" s="62"/>
      <c r="O147" s="23"/>
    </row>
    <row r="148" spans="2:15" s="3" customFormat="1" ht="12.75">
      <c r="B148" s="36"/>
      <c r="D148" s="22"/>
      <c r="J148" s="22"/>
      <c r="M148" s="62"/>
      <c r="N148" s="62"/>
      <c r="O148" s="23"/>
    </row>
    <row r="149" spans="2:15" s="3" customFormat="1" ht="12.75">
      <c r="B149" s="36"/>
      <c r="D149" s="22"/>
      <c r="J149" s="22"/>
      <c r="M149" s="62"/>
      <c r="N149" s="62"/>
      <c r="O149" s="23"/>
    </row>
    <row r="150" spans="2:15" s="3" customFormat="1" ht="12.75">
      <c r="B150" s="36"/>
      <c r="D150" s="22"/>
      <c r="J150" s="22"/>
      <c r="M150" s="62"/>
      <c r="N150" s="62"/>
      <c r="O150" s="23"/>
    </row>
    <row r="151" spans="2:15" s="3" customFormat="1" ht="12.75">
      <c r="B151" s="36"/>
      <c r="D151" s="22"/>
      <c r="J151" s="22"/>
      <c r="M151" s="62"/>
      <c r="N151" s="62"/>
      <c r="O151" s="23"/>
    </row>
    <row r="152" spans="2:15" s="3" customFormat="1" ht="12.75">
      <c r="B152" s="36"/>
      <c r="D152" s="22"/>
      <c r="J152" s="22"/>
      <c r="M152" s="62"/>
      <c r="N152" s="62"/>
      <c r="O152" s="23"/>
    </row>
    <row r="153" spans="2:15" s="3" customFormat="1" ht="12.75">
      <c r="B153" s="36"/>
      <c r="D153" s="22"/>
      <c r="J153" s="22"/>
      <c r="M153" s="62"/>
      <c r="N153" s="62"/>
      <c r="O153" s="23"/>
    </row>
    <row r="154" spans="2:15" s="3" customFormat="1" ht="12.75">
      <c r="B154" s="36"/>
      <c r="D154" s="22"/>
      <c r="J154" s="22"/>
      <c r="M154" s="62"/>
      <c r="N154" s="62"/>
      <c r="O154" s="23"/>
    </row>
    <row r="155" spans="2:15" s="3" customFormat="1" ht="12.75">
      <c r="B155" s="36"/>
      <c r="D155" s="22"/>
      <c r="J155" s="22"/>
      <c r="M155" s="62"/>
      <c r="N155" s="62"/>
      <c r="O155" s="23"/>
    </row>
    <row r="156" spans="2:15" s="3" customFormat="1" ht="12.75">
      <c r="B156" s="36"/>
      <c r="D156" s="22"/>
      <c r="J156" s="22"/>
      <c r="M156" s="62"/>
      <c r="N156" s="62"/>
      <c r="O156" s="23"/>
    </row>
    <row r="157" spans="2:15" s="3" customFormat="1" ht="12.75">
      <c r="B157" s="36"/>
      <c r="D157" s="22"/>
      <c r="J157" s="22"/>
      <c r="M157" s="62"/>
      <c r="N157" s="62"/>
      <c r="O157" s="23"/>
    </row>
    <row r="158" spans="2:15" s="3" customFormat="1" ht="12.75">
      <c r="B158" s="36"/>
      <c r="D158" s="22"/>
      <c r="J158" s="22"/>
      <c r="M158" s="62"/>
      <c r="N158" s="62"/>
      <c r="O158" s="23"/>
    </row>
    <row r="159" spans="2:15" s="3" customFormat="1" ht="12.75">
      <c r="B159" s="36"/>
      <c r="D159" s="22"/>
      <c r="J159" s="22"/>
      <c r="M159" s="62"/>
      <c r="N159" s="62"/>
      <c r="O159" s="23"/>
    </row>
    <row r="160" spans="2:15" s="3" customFormat="1" ht="12.75">
      <c r="B160" s="36"/>
      <c r="D160" s="22"/>
      <c r="J160" s="22"/>
      <c r="M160" s="62"/>
      <c r="N160" s="62"/>
      <c r="O160" s="23"/>
    </row>
    <row r="161" spans="2:15" s="3" customFormat="1" ht="12.75">
      <c r="B161" s="36"/>
      <c r="D161" s="22"/>
      <c r="J161" s="22"/>
      <c r="M161" s="62"/>
      <c r="N161" s="62"/>
      <c r="O161" s="23"/>
    </row>
    <row r="162" spans="2:15" s="3" customFormat="1" ht="12.75">
      <c r="B162" s="36"/>
      <c r="D162" s="22"/>
      <c r="J162" s="22"/>
      <c r="M162" s="62"/>
      <c r="N162" s="62"/>
      <c r="O162" s="23"/>
    </row>
    <row r="163" spans="2:15" s="3" customFormat="1" ht="12.75">
      <c r="B163" s="36"/>
      <c r="D163" s="22"/>
      <c r="J163" s="22"/>
      <c r="M163" s="62"/>
      <c r="N163" s="62"/>
      <c r="O163" s="23"/>
    </row>
    <row r="164" spans="2:15" s="3" customFormat="1" ht="12.75">
      <c r="B164" s="36"/>
      <c r="D164" s="22"/>
      <c r="J164" s="22"/>
      <c r="M164" s="62"/>
      <c r="N164" s="62"/>
      <c r="O164" s="23"/>
    </row>
    <row r="165" spans="2:15" s="3" customFormat="1" ht="12.75">
      <c r="B165" s="36"/>
      <c r="D165" s="22"/>
      <c r="J165" s="22"/>
      <c r="M165" s="62"/>
      <c r="N165" s="62"/>
      <c r="O165" s="23"/>
    </row>
    <row r="166" spans="2:15" s="3" customFormat="1" ht="12.75">
      <c r="B166" s="36"/>
      <c r="D166" s="22"/>
      <c r="J166" s="22"/>
      <c r="M166" s="62"/>
      <c r="N166" s="62"/>
      <c r="O166" s="23"/>
    </row>
    <row r="167" spans="2:15" s="3" customFormat="1" ht="12.75">
      <c r="B167" s="36"/>
      <c r="D167" s="22"/>
      <c r="J167" s="22"/>
      <c r="M167" s="62"/>
      <c r="N167" s="62"/>
      <c r="O167" s="23"/>
    </row>
    <row r="168" spans="2:15" s="3" customFormat="1" ht="12.75">
      <c r="B168" s="36"/>
      <c r="D168" s="22"/>
      <c r="J168" s="22"/>
      <c r="M168" s="62"/>
      <c r="N168" s="62"/>
      <c r="O168" s="23"/>
    </row>
    <row r="169" spans="2:15" s="3" customFormat="1" ht="12.75">
      <c r="B169" s="36"/>
      <c r="D169" s="22"/>
      <c r="J169" s="22"/>
      <c r="M169" s="62"/>
      <c r="N169" s="62"/>
      <c r="O169" s="23"/>
    </row>
    <row r="170" spans="2:15" s="3" customFormat="1" ht="12.75">
      <c r="B170" s="36"/>
      <c r="D170" s="22"/>
      <c r="J170" s="22"/>
      <c r="M170" s="62"/>
      <c r="N170" s="62"/>
      <c r="O170" s="23"/>
    </row>
    <row r="171" spans="2:15" s="3" customFormat="1" ht="12.75">
      <c r="B171" s="36"/>
      <c r="D171" s="22"/>
      <c r="J171" s="22"/>
      <c r="M171" s="62"/>
      <c r="N171" s="62"/>
      <c r="O171" s="23"/>
    </row>
    <row r="172" spans="2:15" s="3" customFormat="1" ht="12.75">
      <c r="B172" s="36"/>
      <c r="D172" s="22"/>
      <c r="J172" s="22"/>
      <c r="M172" s="62"/>
      <c r="N172" s="62"/>
      <c r="O172" s="23"/>
    </row>
    <row r="173" spans="2:15" s="3" customFormat="1" ht="12.75">
      <c r="B173" s="36"/>
      <c r="D173" s="22"/>
      <c r="J173" s="22"/>
      <c r="M173" s="62"/>
      <c r="N173" s="62"/>
      <c r="O173" s="23"/>
    </row>
    <row r="174" spans="2:15" s="3" customFormat="1" ht="12.75">
      <c r="B174" s="36"/>
      <c r="D174" s="22"/>
      <c r="J174" s="22"/>
      <c r="M174" s="62"/>
      <c r="N174" s="62"/>
      <c r="O174" s="23"/>
    </row>
    <row r="175" spans="2:15" s="3" customFormat="1" ht="12.75">
      <c r="B175" s="36"/>
      <c r="D175" s="22"/>
      <c r="J175" s="22"/>
      <c r="M175" s="62"/>
      <c r="N175" s="62"/>
      <c r="O175" s="23"/>
    </row>
    <row r="176" spans="2:15" s="3" customFormat="1" ht="12.75">
      <c r="B176" s="36"/>
      <c r="D176" s="22"/>
      <c r="J176" s="22"/>
      <c r="M176" s="62"/>
      <c r="N176" s="62"/>
      <c r="O176" s="23"/>
    </row>
    <row r="177" spans="2:15" s="3" customFormat="1" ht="12.75">
      <c r="B177" s="36"/>
      <c r="D177" s="22"/>
      <c r="J177" s="22"/>
      <c r="M177" s="62"/>
      <c r="N177" s="62"/>
      <c r="O177" s="23"/>
    </row>
    <row r="178" spans="2:15" s="3" customFormat="1" ht="12.75">
      <c r="B178" s="36"/>
      <c r="D178" s="22"/>
      <c r="J178" s="22"/>
      <c r="M178" s="62"/>
      <c r="N178" s="62"/>
      <c r="O178" s="23"/>
    </row>
    <row r="179" spans="2:15" s="3" customFormat="1" ht="12.75">
      <c r="B179" s="36"/>
      <c r="D179" s="22"/>
      <c r="J179" s="22"/>
      <c r="M179" s="62"/>
      <c r="N179" s="62"/>
      <c r="O179" s="23"/>
    </row>
    <row r="180" spans="2:15" s="3" customFormat="1" ht="12.75">
      <c r="B180" s="36"/>
      <c r="D180" s="22"/>
      <c r="J180" s="22"/>
      <c r="M180" s="62"/>
      <c r="N180" s="62"/>
      <c r="O180" s="23"/>
    </row>
    <row r="181" spans="2:15" s="3" customFormat="1" ht="12.75">
      <c r="B181" s="36"/>
      <c r="D181" s="22"/>
      <c r="J181" s="22"/>
      <c r="M181" s="62"/>
      <c r="N181" s="62"/>
      <c r="O181" s="23"/>
    </row>
    <row r="182" spans="2:15" s="3" customFormat="1" ht="12.75">
      <c r="B182" s="36"/>
      <c r="D182" s="22"/>
      <c r="J182" s="22"/>
      <c r="M182" s="62"/>
      <c r="N182" s="62"/>
      <c r="O182" s="23"/>
    </row>
    <row r="183" spans="2:15" s="3" customFormat="1" ht="12.75">
      <c r="B183" s="36"/>
      <c r="D183" s="22"/>
      <c r="J183" s="22"/>
      <c r="M183" s="62"/>
      <c r="N183" s="62"/>
      <c r="O183" s="23"/>
    </row>
    <row r="184" spans="2:15" s="3" customFormat="1" ht="12.75">
      <c r="B184" s="36"/>
      <c r="D184" s="22"/>
      <c r="J184" s="22"/>
      <c r="M184" s="62"/>
      <c r="N184" s="62"/>
      <c r="O184" s="23"/>
    </row>
    <row r="185" spans="2:15" s="3" customFormat="1" ht="12.75">
      <c r="B185" s="36"/>
      <c r="D185" s="22"/>
      <c r="J185" s="22"/>
      <c r="M185" s="62"/>
      <c r="N185" s="62"/>
      <c r="O185" s="23"/>
    </row>
    <row r="186" spans="2:15" s="3" customFormat="1" ht="12.75">
      <c r="B186" s="36"/>
      <c r="D186" s="22"/>
      <c r="J186" s="22"/>
      <c r="M186" s="62"/>
      <c r="N186" s="62"/>
      <c r="O186" s="23"/>
    </row>
    <row r="187" spans="2:15" s="3" customFormat="1" ht="12.75">
      <c r="B187" s="36"/>
      <c r="D187" s="22"/>
      <c r="J187" s="22"/>
      <c r="M187" s="62"/>
      <c r="N187" s="62"/>
      <c r="O187" s="23"/>
    </row>
    <row r="188" spans="2:15" s="3" customFormat="1" ht="12.75">
      <c r="B188" s="36"/>
      <c r="D188" s="22"/>
      <c r="J188" s="22"/>
      <c r="M188" s="62"/>
      <c r="N188" s="62"/>
      <c r="O188" s="23"/>
    </row>
    <row r="189" spans="2:15" s="3" customFormat="1" ht="12.75">
      <c r="B189" s="36"/>
      <c r="D189" s="22"/>
      <c r="J189" s="22"/>
      <c r="M189" s="62"/>
      <c r="N189" s="62"/>
      <c r="O189" s="23"/>
    </row>
    <row r="190" spans="2:15" s="3" customFormat="1" ht="12.75">
      <c r="B190" s="36"/>
      <c r="D190" s="22"/>
      <c r="J190" s="22"/>
      <c r="M190" s="62"/>
      <c r="N190" s="62"/>
      <c r="O190" s="23"/>
    </row>
    <row r="191" spans="2:15" s="3" customFormat="1" ht="12.75">
      <c r="B191" s="36"/>
      <c r="D191" s="22"/>
      <c r="J191" s="22"/>
      <c r="M191" s="62"/>
      <c r="N191" s="62"/>
      <c r="O191" s="23"/>
    </row>
    <row r="192" spans="2:15" s="3" customFormat="1" ht="12.75">
      <c r="B192" s="36"/>
      <c r="D192" s="22"/>
      <c r="J192" s="22"/>
      <c r="M192" s="62"/>
      <c r="N192" s="62"/>
      <c r="O192" s="23"/>
    </row>
    <row r="193" spans="2:15" s="3" customFormat="1" ht="12.75">
      <c r="B193" s="36"/>
      <c r="D193" s="22"/>
      <c r="J193" s="22"/>
      <c r="M193" s="62"/>
      <c r="N193" s="62"/>
      <c r="O193" s="23"/>
    </row>
    <row r="194" spans="2:15" s="3" customFormat="1" ht="12.75">
      <c r="B194" s="36"/>
      <c r="D194" s="22"/>
      <c r="J194" s="22"/>
      <c r="M194" s="62"/>
      <c r="N194" s="62"/>
      <c r="O194" s="23"/>
    </row>
    <row r="195" spans="2:15" s="3" customFormat="1" ht="12.75">
      <c r="B195" s="36"/>
      <c r="D195" s="22"/>
      <c r="J195" s="22"/>
      <c r="M195" s="62"/>
      <c r="N195" s="62"/>
      <c r="O195" s="23"/>
    </row>
    <row r="196" spans="2:15" s="3" customFormat="1" ht="12.75">
      <c r="B196" s="36"/>
      <c r="D196" s="22"/>
      <c r="J196" s="22"/>
      <c r="M196" s="62"/>
      <c r="N196" s="62"/>
      <c r="O196" s="23"/>
    </row>
    <row r="197" spans="2:15" s="3" customFormat="1" ht="12.75">
      <c r="B197" s="36"/>
      <c r="D197" s="22"/>
      <c r="J197" s="22"/>
      <c r="M197" s="62"/>
      <c r="N197" s="62"/>
      <c r="O197" s="23"/>
    </row>
    <row r="198" spans="2:15" s="3" customFormat="1" ht="12.75">
      <c r="B198" s="36"/>
      <c r="D198" s="22"/>
      <c r="J198" s="22"/>
      <c r="M198" s="62"/>
      <c r="N198" s="62"/>
      <c r="O198" s="23"/>
    </row>
    <row r="199" spans="2:15" s="3" customFormat="1" ht="12.75">
      <c r="B199" s="36"/>
      <c r="D199" s="22"/>
      <c r="J199" s="22"/>
      <c r="M199" s="62"/>
      <c r="N199" s="62"/>
      <c r="O199" s="23"/>
    </row>
    <row r="200" spans="2:15" s="3" customFormat="1" ht="12.75">
      <c r="B200" s="36"/>
      <c r="D200" s="22"/>
      <c r="J200" s="22"/>
      <c r="M200" s="62"/>
      <c r="N200" s="62"/>
      <c r="O200" s="23"/>
    </row>
    <row r="201" spans="2:15" s="3" customFormat="1" ht="12.75">
      <c r="B201" s="36"/>
      <c r="D201" s="22"/>
      <c r="J201" s="22"/>
      <c r="M201" s="62"/>
      <c r="N201" s="62"/>
      <c r="O201" s="23"/>
    </row>
    <row r="202" spans="2:15" s="3" customFormat="1" ht="12.75">
      <c r="B202" s="36"/>
      <c r="D202" s="22"/>
      <c r="J202" s="22"/>
      <c r="M202" s="62"/>
      <c r="N202" s="62"/>
      <c r="O202" s="23"/>
    </row>
    <row r="203" spans="2:15" s="3" customFormat="1" ht="12.75">
      <c r="B203" s="36"/>
      <c r="D203" s="22"/>
      <c r="J203" s="22"/>
      <c r="M203" s="62"/>
      <c r="N203" s="62"/>
      <c r="O203" s="23"/>
    </row>
    <row r="204" spans="2:15" s="3" customFormat="1" ht="12.75">
      <c r="B204" s="36"/>
      <c r="D204" s="22"/>
      <c r="J204" s="22"/>
      <c r="M204" s="62"/>
      <c r="N204" s="62"/>
      <c r="O204" s="23"/>
    </row>
    <row r="205" spans="2:15" s="3" customFormat="1" ht="12.75">
      <c r="B205" s="36"/>
      <c r="D205" s="22"/>
      <c r="J205" s="22"/>
      <c r="M205" s="62"/>
      <c r="N205" s="62"/>
      <c r="O205" s="23"/>
    </row>
    <row r="206" spans="2:15" s="3" customFormat="1" ht="12.75">
      <c r="B206" s="36"/>
      <c r="D206" s="22"/>
      <c r="J206" s="22"/>
      <c r="M206" s="62"/>
      <c r="N206" s="62"/>
      <c r="O206" s="23"/>
    </row>
    <row r="207" spans="2:15" s="3" customFormat="1" ht="12.75">
      <c r="B207" s="36"/>
      <c r="D207" s="22"/>
      <c r="J207" s="22"/>
      <c r="M207" s="62"/>
      <c r="N207" s="62"/>
      <c r="O207" s="23"/>
    </row>
    <row r="208" spans="2:15" s="3" customFormat="1" ht="12.75">
      <c r="B208" s="36"/>
      <c r="D208" s="22"/>
      <c r="J208" s="22"/>
      <c r="M208" s="62"/>
      <c r="N208" s="62"/>
      <c r="O208" s="23"/>
    </row>
    <row r="209" spans="2:15" s="3" customFormat="1" ht="12.75">
      <c r="B209" s="36"/>
      <c r="D209" s="22"/>
      <c r="J209" s="22"/>
      <c r="M209" s="62"/>
      <c r="N209" s="62"/>
      <c r="O209" s="23"/>
    </row>
    <row r="210" spans="2:15" s="3" customFormat="1" ht="12.75">
      <c r="B210" s="36"/>
      <c r="D210" s="22"/>
      <c r="J210" s="22"/>
      <c r="M210" s="62"/>
      <c r="N210" s="62"/>
      <c r="O210" s="23"/>
    </row>
    <row r="211" spans="2:15" s="3" customFormat="1" ht="12.75">
      <c r="B211" s="36"/>
      <c r="D211" s="22"/>
      <c r="J211" s="22"/>
      <c r="M211" s="62"/>
      <c r="N211" s="62"/>
      <c r="O211" s="23"/>
    </row>
    <row r="212" spans="2:15" s="3" customFormat="1" ht="12.75">
      <c r="B212" s="36"/>
      <c r="D212" s="22"/>
      <c r="J212" s="22"/>
      <c r="M212" s="62"/>
      <c r="N212" s="62"/>
      <c r="O212" s="23"/>
    </row>
    <row r="213" spans="2:15" s="3" customFormat="1" ht="12.75">
      <c r="B213" s="36"/>
      <c r="D213" s="22"/>
      <c r="J213" s="22"/>
      <c r="M213" s="62"/>
      <c r="N213" s="62"/>
      <c r="O213" s="23"/>
    </row>
    <row r="214" spans="2:15" s="3" customFormat="1" ht="12.75">
      <c r="B214" s="36"/>
      <c r="D214" s="22"/>
      <c r="J214" s="22"/>
      <c r="M214" s="62"/>
      <c r="N214" s="62"/>
      <c r="O214" s="23"/>
    </row>
    <row r="215" spans="2:15" s="3" customFormat="1" ht="12.75">
      <c r="B215" s="36"/>
      <c r="D215" s="22"/>
      <c r="J215" s="22"/>
      <c r="M215" s="62"/>
      <c r="N215" s="62"/>
      <c r="O215" s="23"/>
    </row>
    <row r="216" spans="2:15" s="3" customFormat="1" ht="12.75">
      <c r="B216" s="36"/>
      <c r="D216" s="22"/>
      <c r="J216" s="22"/>
      <c r="M216" s="62"/>
      <c r="N216" s="62"/>
      <c r="O216" s="23"/>
    </row>
    <row r="217" spans="2:15" s="3" customFormat="1" ht="12.75">
      <c r="B217" s="36"/>
      <c r="D217" s="22"/>
      <c r="J217" s="22"/>
      <c r="M217" s="62"/>
      <c r="N217" s="62"/>
      <c r="O217" s="23"/>
    </row>
    <row r="218" spans="2:15" s="3" customFormat="1" ht="12.75">
      <c r="B218" s="36"/>
      <c r="D218" s="22"/>
      <c r="J218" s="22"/>
      <c r="M218" s="62"/>
      <c r="N218" s="62"/>
      <c r="O218" s="23"/>
    </row>
    <row r="219" spans="2:15" s="3" customFormat="1" ht="12.75">
      <c r="B219" s="36"/>
      <c r="D219" s="22"/>
      <c r="J219" s="22"/>
      <c r="M219" s="62"/>
      <c r="N219" s="62"/>
      <c r="O219" s="23"/>
    </row>
    <row r="220" spans="2:15" s="3" customFormat="1" ht="12.75">
      <c r="B220" s="36"/>
      <c r="D220" s="22"/>
      <c r="J220" s="22"/>
      <c r="M220" s="62"/>
      <c r="N220" s="62"/>
      <c r="O220" s="23"/>
    </row>
    <row r="221" spans="2:15" s="3" customFormat="1" ht="12.75">
      <c r="B221" s="36"/>
      <c r="D221" s="22"/>
      <c r="J221" s="22"/>
      <c r="M221" s="62"/>
      <c r="N221" s="62"/>
      <c r="O221" s="23"/>
    </row>
    <row r="222" spans="2:15" s="3" customFormat="1" ht="12.75">
      <c r="B222" s="36"/>
      <c r="D222" s="22"/>
      <c r="J222" s="22"/>
      <c r="M222" s="62"/>
      <c r="N222" s="62"/>
      <c r="O222" s="23"/>
    </row>
    <row r="223" spans="2:15" s="3" customFormat="1" ht="12.75">
      <c r="B223" s="36"/>
      <c r="D223" s="22"/>
      <c r="J223" s="22"/>
      <c r="M223" s="62"/>
      <c r="N223" s="62"/>
      <c r="O223" s="23"/>
    </row>
    <row r="224" spans="2:15" s="3" customFormat="1" ht="12.75">
      <c r="B224" s="36"/>
      <c r="D224" s="22"/>
      <c r="J224" s="22"/>
      <c r="M224" s="62"/>
      <c r="N224" s="62"/>
      <c r="O224" s="23"/>
    </row>
    <row r="225" spans="2:15" s="3" customFormat="1" ht="12.75">
      <c r="B225" s="36"/>
      <c r="D225" s="22"/>
      <c r="J225" s="22"/>
      <c r="M225" s="62"/>
      <c r="N225" s="62"/>
      <c r="O225" s="23"/>
    </row>
    <row r="226" spans="2:15" s="3" customFormat="1" ht="12.75">
      <c r="B226" s="36"/>
      <c r="D226" s="22"/>
      <c r="J226" s="22"/>
      <c r="M226" s="62"/>
      <c r="N226" s="62"/>
      <c r="O226" s="23"/>
    </row>
    <row r="227" spans="2:15" s="3" customFormat="1" ht="12.75">
      <c r="B227" s="36"/>
      <c r="D227" s="22"/>
      <c r="J227" s="22"/>
      <c r="M227" s="62"/>
      <c r="N227" s="62"/>
      <c r="O227" s="23"/>
    </row>
    <row r="228" spans="2:15" s="3" customFormat="1" ht="12.75">
      <c r="B228" s="36"/>
      <c r="D228" s="22"/>
      <c r="J228" s="22"/>
      <c r="M228" s="62"/>
      <c r="N228" s="62"/>
      <c r="O228" s="23"/>
    </row>
    <row r="229" spans="2:15" s="3" customFormat="1" ht="12.75">
      <c r="B229" s="36"/>
      <c r="D229" s="22"/>
      <c r="J229" s="22"/>
      <c r="M229" s="62"/>
      <c r="N229" s="62"/>
      <c r="O229" s="23"/>
    </row>
    <row r="230" spans="2:15" s="3" customFormat="1" ht="12.75">
      <c r="B230" s="36"/>
      <c r="D230" s="22"/>
      <c r="J230" s="22"/>
      <c r="M230" s="62"/>
      <c r="N230" s="62"/>
      <c r="O230" s="23"/>
    </row>
    <row r="231" spans="2:15" s="3" customFormat="1" ht="12.75">
      <c r="B231" s="36"/>
      <c r="D231" s="22"/>
      <c r="J231" s="22"/>
      <c r="M231" s="62"/>
      <c r="N231" s="62"/>
      <c r="O231" s="23"/>
    </row>
    <row r="232" spans="2:15" s="3" customFormat="1" ht="12.75">
      <c r="B232" s="36"/>
      <c r="D232" s="22"/>
      <c r="J232" s="22"/>
      <c r="M232" s="62"/>
      <c r="N232" s="62"/>
      <c r="O232" s="23"/>
    </row>
    <row r="233" spans="2:15" s="3" customFormat="1" ht="12.75">
      <c r="B233" s="36"/>
      <c r="D233" s="22"/>
      <c r="J233" s="22"/>
      <c r="M233" s="62"/>
      <c r="N233" s="62"/>
      <c r="O233" s="23"/>
    </row>
    <row r="234" spans="2:15" s="3" customFormat="1" ht="12.75">
      <c r="B234" s="36"/>
      <c r="D234" s="22"/>
      <c r="J234" s="22"/>
      <c r="M234" s="62"/>
      <c r="N234" s="62"/>
      <c r="O234" s="23"/>
    </row>
    <row r="235" spans="2:15" s="3" customFormat="1" ht="12.75">
      <c r="B235" s="36"/>
      <c r="D235" s="22"/>
      <c r="J235" s="22"/>
      <c r="M235" s="62"/>
      <c r="N235" s="62"/>
      <c r="O235" s="23"/>
    </row>
    <row r="236" spans="2:15" s="3" customFormat="1" ht="12.75">
      <c r="B236" s="36"/>
      <c r="D236" s="22"/>
      <c r="J236" s="22"/>
      <c r="M236" s="62"/>
      <c r="N236" s="62"/>
      <c r="O236" s="23"/>
    </row>
    <row r="237" spans="2:15" s="3" customFormat="1" ht="12.75">
      <c r="B237" s="36"/>
      <c r="D237" s="22"/>
      <c r="J237" s="22"/>
      <c r="M237" s="62"/>
      <c r="N237" s="62"/>
      <c r="O237" s="23"/>
    </row>
    <row r="238" spans="2:15" s="3" customFormat="1" ht="12.75">
      <c r="B238" s="36"/>
      <c r="D238" s="22"/>
      <c r="J238" s="22"/>
      <c r="M238" s="62"/>
      <c r="N238" s="62"/>
      <c r="O238" s="23"/>
    </row>
    <row r="239" spans="2:15" s="3" customFormat="1" ht="12.75">
      <c r="B239" s="36"/>
      <c r="D239" s="22"/>
      <c r="J239" s="22"/>
      <c r="M239" s="62"/>
      <c r="N239" s="62"/>
      <c r="O239" s="23"/>
    </row>
    <row r="240" spans="2:15" s="3" customFormat="1" ht="12.75">
      <c r="B240" s="36"/>
      <c r="D240" s="22"/>
      <c r="J240" s="22"/>
      <c r="M240" s="62"/>
      <c r="N240" s="62"/>
      <c r="O240" s="23"/>
    </row>
    <row r="241" spans="2:15" s="3" customFormat="1" ht="12.75">
      <c r="B241" s="36"/>
      <c r="D241" s="22"/>
      <c r="J241" s="22"/>
      <c r="M241" s="62"/>
      <c r="N241" s="62"/>
      <c r="O241" s="23"/>
    </row>
    <row r="242" spans="2:15" s="3" customFormat="1" ht="12.75">
      <c r="B242" s="36"/>
      <c r="D242" s="22"/>
      <c r="J242" s="22"/>
      <c r="M242" s="62"/>
      <c r="N242" s="62"/>
      <c r="O242" s="23"/>
    </row>
    <row r="243" spans="2:15" s="3" customFormat="1" ht="12.75">
      <c r="B243" s="36"/>
      <c r="D243" s="22"/>
      <c r="J243" s="22"/>
      <c r="M243" s="62"/>
      <c r="N243" s="62"/>
      <c r="O243" s="23"/>
    </row>
    <row r="244" spans="2:15" s="3" customFormat="1" ht="12.75">
      <c r="B244" s="36"/>
      <c r="D244" s="22"/>
      <c r="J244" s="22"/>
      <c r="M244" s="62"/>
      <c r="N244" s="62"/>
      <c r="O244" s="23"/>
    </row>
    <row r="245" spans="2:15" s="3" customFormat="1" ht="12.75">
      <c r="B245" s="36"/>
      <c r="D245" s="22"/>
      <c r="J245" s="22"/>
      <c r="M245" s="62"/>
      <c r="N245" s="62"/>
      <c r="O245" s="23"/>
    </row>
    <row r="246" spans="2:15" s="3" customFormat="1" ht="12.75">
      <c r="B246" s="36"/>
      <c r="D246" s="22"/>
      <c r="J246" s="22"/>
      <c r="M246" s="62"/>
      <c r="N246" s="62"/>
      <c r="O246" s="23"/>
    </row>
    <row r="247" spans="2:15" s="3" customFormat="1" ht="12.75">
      <c r="B247" s="36"/>
      <c r="D247" s="22"/>
      <c r="J247" s="22"/>
      <c r="M247" s="62"/>
      <c r="N247" s="62"/>
      <c r="O247" s="23"/>
    </row>
    <row r="248" spans="2:15" s="3" customFormat="1" ht="12.75">
      <c r="B248" s="36"/>
      <c r="D248" s="22"/>
      <c r="J248" s="22"/>
      <c r="M248" s="62"/>
      <c r="N248" s="62"/>
      <c r="O248" s="23"/>
    </row>
    <row r="249" spans="2:15" s="3" customFormat="1" ht="12.75">
      <c r="B249" s="36"/>
      <c r="D249" s="22"/>
      <c r="J249" s="22"/>
      <c r="M249" s="62"/>
      <c r="N249" s="62"/>
      <c r="O249" s="23"/>
    </row>
    <row r="250" spans="2:15" s="3" customFormat="1" ht="12.75">
      <c r="B250" s="36"/>
      <c r="D250" s="22"/>
      <c r="J250" s="22"/>
      <c r="M250" s="62"/>
      <c r="N250" s="62"/>
      <c r="O250" s="23"/>
    </row>
    <row r="251" spans="2:15" s="3" customFormat="1" ht="12.75">
      <c r="B251" s="36"/>
      <c r="D251" s="22"/>
      <c r="J251" s="22"/>
      <c r="M251" s="62"/>
      <c r="N251" s="62"/>
      <c r="O251" s="23"/>
    </row>
    <row r="252" spans="2:15" s="3" customFormat="1" ht="12.75">
      <c r="B252" s="36"/>
      <c r="D252" s="22"/>
      <c r="J252" s="22"/>
      <c r="M252" s="62"/>
      <c r="N252" s="62"/>
      <c r="O252" s="23"/>
    </row>
    <row r="253" spans="2:15" s="3" customFormat="1" ht="12.75">
      <c r="B253" s="36"/>
      <c r="D253" s="22"/>
      <c r="J253" s="22"/>
      <c r="M253" s="62"/>
      <c r="N253" s="62"/>
      <c r="O253" s="23"/>
    </row>
    <row r="254" spans="2:15" s="3" customFormat="1" ht="12.75">
      <c r="B254" s="36"/>
      <c r="D254" s="22"/>
      <c r="J254" s="22"/>
      <c r="M254" s="62"/>
      <c r="N254" s="62"/>
      <c r="O254" s="23"/>
    </row>
    <row r="255" spans="2:15" s="3" customFormat="1" ht="12.75">
      <c r="B255" s="36"/>
      <c r="D255" s="22"/>
      <c r="J255" s="22"/>
      <c r="M255" s="62"/>
      <c r="N255" s="62"/>
      <c r="O255" s="23"/>
    </row>
    <row r="256" spans="2:15" s="3" customFormat="1" ht="12.75">
      <c r="B256" s="36"/>
      <c r="D256" s="22"/>
      <c r="J256" s="22"/>
      <c r="M256" s="62"/>
      <c r="N256" s="62"/>
      <c r="O256" s="23"/>
    </row>
    <row r="257" spans="2:15" s="3" customFormat="1" ht="12.75">
      <c r="B257" s="36"/>
      <c r="D257" s="22"/>
      <c r="J257" s="22"/>
      <c r="M257" s="62"/>
      <c r="N257" s="62"/>
      <c r="O257" s="23"/>
    </row>
    <row r="258" spans="2:15" s="3" customFormat="1" ht="12.75">
      <c r="B258" s="36"/>
      <c r="D258" s="22"/>
      <c r="J258" s="22"/>
      <c r="M258" s="62"/>
      <c r="N258" s="62"/>
      <c r="O258" s="23"/>
    </row>
    <row r="259" spans="2:15" s="3" customFormat="1" ht="12.75">
      <c r="B259" s="36"/>
      <c r="D259" s="22"/>
      <c r="J259" s="22"/>
      <c r="M259" s="62"/>
      <c r="N259" s="62"/>
      <c r="O259" s="23"/>
    </row>
    <row r="260" spans="2:15" s="3" customFormat="1" ht="12.75">
      <c r="B260" s="36"/>
      <c r="D260" s="22"/>
      <c r="J260" s="22"/>
      <c r="M260" s="62"/>
      <c r="N260" s="62"/>
      <c r="O260" s="23"/>
    </row>
    <row r="261" spans="2:15" s="3" customFormat="1" ht="12.75">
      <c r="B261" s="36"/>
      <c r="D261" s="22"/>
      <c r="J261" s="22"/>
      <c r="M261" s="62"/>
      <c r="N261" s="62"/>
      <c r="O261" s="23"/>
    </row>
    <row r="262" spans="2:15" s="3" customFormat="1" ht="12.75">
      <c r="B262" s="36"/>
      <c r="D262" s="22"/>
      <c r="J262" s="22"/>
      <c r="M262" s="62"/>
      <c r="N262" s="62"/>
      <c r="O262" s="23"/>
    </row>
    <row r="263" spans="2:15" s="3" customFormat="1" ht="12.75">
      <c r="B263" s="36"/>
      <c r="D263" s="22"/>
      <c r="J263" s="22"/>
      <c r="M263" s="62"/>
      <c r="N263" s="62"/>
      <c r="O263" s="23"/>
    </row>
    <row r="264" spans="2:15" s="3" customFormat="1" ht="12.75">
      <c r="B264" s="36"/>
      <c r="D264" s="22"/>
      <c r="J264" s="22"/>
      <c r="M264" s="62"/>
      <c r="N264" s="62"/>
      <c r="O264" s="23"/>
    </row>
    <row r="265" spans="2:15" s="3" customFormat="1" ht="12.75">
      <c r="B265" s="36"/>
      <c r="D265" s="22"/>
      <c r="J265" s="22"/>
      <c r="M265" s="62"/>
      <c r="N265" s="62"/>
      <c r="O265" s="23"/>
    </row>
    <row r="266" spans="2:15" s="3" customFormat="1" ht="12.75">
      <c r="B266" s="36"/>
      <c r="D266" s="22"/>
      <c r="J266" s="22"/>
      <c r="M266" s="62"/>
      <c r="N266" s="62"/>
      <c r="O266" s="23"/>
    </row>
    <row r="267" spans="2:15" s="3" customFormat="1" ht="12.75">
      <c r="B267" s="36"/>
      <c r="D267" s="22"/>
      <c r="J267" s="22"/>
      <c r="M267" s="62"/>
      <c r="N267" s="62"/>
      <c r="O267" s="23"/>
    </row>
    <row r="268" spans="2:15" s="3" customFormat="1" ht="12.75">
      <c r="B268" s="36"/>
      <c r="D268" s="22"/>
      <c r="J268" s="22"/>
      <c r="M268" s="62"/>
      <c r="N268" s="62"/>
      <c r="O268" s="23"/>
    </row>
    <row r="269" spans="2:15" s="3" customFormat="1" ht="12.75">
      <c r="B269" s="36"/>
      <c r="D269" s="22"/>
      <c r="J269" s="22"/>
      <c r="M269" s="62"/>
      <c r="N269" s="62"/>
      <c r="O269" s="23"/>
    </row>
    <row r="270" spans="2:15" s="3" customFormat="1" ht="12.75">
      <c r="B270" s="36"/>
      <c r="D270" s="22"/>
      <c r="J270" s="22"/>
      <c r="M270" s="62"/>
      <c r="N270" s="62"/>
      <c r="O270" s="23"/>
    </row>
    <row r="271" spans="2:15" s="3" customFormat="1" ht="12.75">
      <c r="B271" s="36"/>
      <c r="D271" s="22"/>
      <c r="J271" s="22"/>
      <c r="M271" s="62"/>
      <c r="N271" s="62"/>
      <c r="O271" s="23"/>
    </row>
    <row r="272" spans="2:15" s="3" customFormat="1" ht="12.75">
      <c r="B272" s="36"/>
      <c r="D272" s="22"/>
      <c r="J272" s="22"/>
      <c r="M272" s="62"/>
      <c r="N272" s="62"/>
      <c r="O272" s="23"/>
    </row>
    <row r="273" spans="2:15" s="3" customFormat="1" ht="12.75">
      <c r="B273" s="36"/>
      <c r="D273" s="22"/>
      <c r="J273" s="22"/>
      <c r="M273" s="62"/>
      <c r="N273" s="62"/>
      <c r="O273" s="23"/>
    </row>
    <row r="274" spans="2:15" s="3" customFormat="1" ht="12.75">
      <c r="B274" s="36"/>
      <c r="D274" s="22"/>
      <c r="J274" s="22"/>
      <c r="M274" s="62"/>
      <c r="N274" s="62"/>
      <c r="O274" s="23"/>
    </row>
    <row r="275" spans="2:15" s="3" customFormat="1" ht="12.75">
      <c r="B275" s="36"/>
      <c r="D275" s="22"/>
      <c r="J275" s="22"/>
      <c r="M275" s="62"/>
      <c r="N275" s="62"/>
      <c r="O275" s="23"/>
    </row>
    <row r="276" spans="2:15" s="3" customFormat="1" ht="12.75">
      <c r="B276" s="36"/>
      <c r="D276" s="22"/>
      <c r="J276" s="22"/>
      <c r="M276" s="62"/>
      <c r="N276" s="62"/>
      <c r="O276" s="23"/>
    </row>
    <row r="277" spans="2:15" s="3" customFormat="1" ht="12.75">
      <c r="B277" s="36"/>
      <c r="D277" s="22"/>
      <c r="J277" s="22"/>
      <c r="M277" s="62"/>
      <c r="N277" s="62"/>
      <c r="O277" s="23"/>
    </row>
    <row r="278" spans="2:15" s="3" customFormat="1" ht="12.75">
      <c r="B278" s="36"/>
      <c r="D278" s="22"/>
      <c r="J278" s="22"/>
      <c r="M278" s="62"/>
      <c r="N278" s="62"/>
      <c r="O278" s="23"/>
    </row>
    <row r="279" spans="2:15" s="3" customFormat="1" ht="12.75">
      <c r="B279" s="36"/>
      <c r="D279" s="22"/>
      <c r="J279" s="22"/>
      <c r="M279" s="62"/>
      <c r="N279" s="62"/>
      <c r="O279" s="23"/>
    </row>
    <row r="280" spans="2:15" s="3" customFormat="1" ht="12.75">
      <c r="B280" s="36"/>
      <c r="D280" s="22"/>
      <c r="J280" s="22"/>
      <c r="M280" s="62"/>
      <c r="N280" s="62"/>
      <c r="O280" s="23"/>
    </row>
    <row r="281" spans="2:15" s="3" customFormat="1" ht="12.75">
      <c r="B281" s="36"/>
      <c r="D281" s="22"/>
      <c r="J281" s="22"/>
      <c r="M281" s="62"/>
      <c r="N281" s="62"/>
      <c r="O281" s="23"/>
    </row>
    <row r="282" spans="2:15" s="3" customFormat="1" ht="12.75">
      <c r="B282" s="36"/>
      <c r="D282" s="22"/>
      <c r="J282" s="22"/>
      <c r="M282" s="62"/>
      <c r="N282" s="62"/>
      <c r="O282" s="23"/>
    </row>
    <row r="283" spans="2:15" s="3" customFormat="1" ht="12.75">
      <c r="B283" s="36"/>
      <c r="D283" s="22"/>
      <c r="J283" s="22"/>
      <c r="M283" s="62"/>
      <c r="N283" s="62"/>
      <c r="O283" s="23"/>
    </row>
    <row r="284" spans="2:15" s="3" customFormat="1" ht="12.75">
      <c r="B284" s="36"/>
      <c r="D284" s="22"/>
      <c r="J284" s="22"/>
      <c r="M284" s="62"/>
      <c r="N284" s="62"/>
      <c r="O284" s="23"/>
    </row>
    <row r="285" spans="2:15" s="3" customFormat="1" ht="12.75">
      <c r="B285" s="36"/>
      <c r="D285" s="22"/>
      <c r="J285" s="22"/>
      <c r="M285" s="62"/>
      <c r="N285" s="62"/>
      <c r="O285" s="23"/>
    </row>
    <row r="286" spans="2:15" s="3" customFormat="1" ht="12.75">
      <c r="B286" s="36"/>
      <c r="D286" s="22"/>
      <c r="J286" s="22"/>
      <c r="M286" s="62"/>
      <c r="N286" s="62"/>
      <c r="O286" s="23"/>
    </row>
    <row r="287" spans="2:15" s="3" customFormat="1" ht="12.75">
      <c r="B287" s="36"/>
      <c r="D287" s="22"/>
      <c r="J287" s="22"/>
      <c r="M287" s="62"/>
      <c r="N287" s="62"/>
      <c r="O287" s="23"/>
    </row>
    <row r="288" spans="2:15" s="3" customFormat="1" ht="12.75">
      <c r="B288" s="36"/>
      <c r="D288" s="22"/>
      <c r="J288" s="22"/>
      <c r="M288" s="62"/>
      <c r="N288" s="62"/>
      <c r="O288" s="23"/>
    </row>
    <row r="289" spans="2:15" s="3" customFormat="1" ht="12.75">
      <c r="B289" s="36"/>
      <c r="D289" s="22"/>
      <c r="J289" s="22"/>
      <c r="M289" s="62"/>
      <c r="N289" s="62"/>
      <c r="O289" s="23"/>
    </row>
    <row r="290" spans="2:15" s="3" customFormat="1" ht="12.75">
      <c r="B290" s="36"/>
      <c r="D290" s="22"/>
      <c r="J290" s="22"/>
      <c r="M290" s="62"/>
      <c r="N290" s="62"/>
      <c r="O290" s="23"/>
    </row>
    <row r="291" spans="2:15" s="3" customFormat="1" ht="12.75">
      <c r="B291" s="36"/>
      <c r="D291" s="22"/>
      <c r="J291" s="22"/>
      <c r="M291" s="62"/>
      <c r="N291" s="62"/>
      <c r="O291" s="23"/>
    </row>
    <row r="292" spans="2:15" s="3" customFormat="1" ht="12.75">
      <c r="B292" s="36"/>
      <c r="D292" s="22"/>
      <c r="J292" s="22"/>
      <c r="M292" s="62"/>
      <c r="N292" s="62"/>
      <c r="O292" s="23"/>
    </row>
    <row r="293" spans="2:15" s="3" customFormat="1" ht="12.75">
      <c r="B293" s="36"/>
      <c r="D293" s="22"/>
      <c r="J293" s="22"/>
      <c r="M293" s="62"/>
      <c r="N293" s="62"/>
      <c r="O293" s="23"/>
    </row>
    <row r="294" spans="2:15" s="3" customFormat="1" ht="12.75">
      <c r="B294" s="36"/>
      <c r="D294" s="22"/>
      <c r="J294" s="22"/>
      <c r="M294" s="62"/>
      <c r="N294" s="62"/>
      <c r="O294" s="23"/>
    </row>
    <row r="295" spans="2:15" s="3" customFormat="1" ht="12.75">
      <c r="B295" s="36"/>
      <c r="D295" s="22"/>
      <c r="J295" s="22"/>
      <c r="M295" s="62"/>
      <c r="N295" s="62"/>
      <c r="O295" s="23"/>
    </row>
    <row r="296" spans="2:15" s="3" customFormat="1" ht="12.75">
      <c r="B296" s="36"/>
      <c r="D296" s="22"/>
      <c r="J296" s="22"/>
      <c r="M296" s="62"/>
      <c r="N296" s="62"/>
      <c r="O296" s="23"/>
    </row>
    <row r="297" spans="2:15" s="3" customFormat="1" ht="12.75">
      <c r="B297" s="36"/>
      <c r="D297" s="22"/>
      <c r="J297" s="22"/>
      <c r="M297" s="62"/>
      <c r="N297" s="62"/>
      <c r="O297" s="23"/>
    </row>
    <row r="298" spans="2:15" s="3" customFormat="1" ht="12.75">
      <c r="B298" s="36"/>
      <c r="D298" s="22"/>
      <c r="J298" s="22"/>
      <c r="M298" s="62"/>
      <c r="N298" s="62"/>
      <c r="O298" s="23"/>
    </row>
    <row r="299" spans="2:15" s="3" customFormat="1" ht="12.75">
      <c r="B299" s="36"/>
      <c r="D299" s="22"/>
      <c r="J299" s="22"/>
      <c r="M299" s="62"/>
      <c r="N299" s="62"/>
      <c r="O299" s="23"/>
    </row>
    <row r="300" spans="2:15" s="3" customFormat="1" ht="12.75">
      <c r="B300" s="36"/>
      <c r="D300" s="22"/>
      <c r="J300" s="22"/>
      <c r="M300" s="62"/>
      <c r="N300" s="62"/>
      <c r="O300" s="23"/>
    </row>
    <row r="301" spans="2:15" s="3" customFormat="1" ht="12.75">
      <c r="B301" s="36"/>
      <c r="D301" s="22"/>
      <c r="J301" s="22"/>
      <c r="M301" s="62"/>
      <c r="N301" s="62"/>
      <c r="O301" s="23"/>
    </row>
    <row r="302" spans="2:15" s="3" customFormat="1" ht="12.75">
      <c r="B302" s="36"/>
      <c r="D302" s="22"/>
      <c r="J302" s="22"/>
      <c r="M302" s="62"/>
      <c r="N302" s="62"/>
      <c r="O302" s="23"/>
    </row>
    <row r="303" spans="2:15" s="3" customFormat="1" ht="12.75">
      <c r="B303" s="36"/>
      <c r="D303" s="22"/>
      <c r="J303" s="22"/>
      <c r="M303" s="62"/>
      <c r="N303" s="62"/>
      <c r="O303" s="23"/>
    </row>
    <row r="304" spans="2:15" s="3" customFormat="1" ht="12.75">
      <c r="B304" s="36"/>
      <c r="D304" s="22"/>
      <c r="J304" s="22"/>
      <c r="M304" s="62"/>
      <c r="N304" s="62"/>
      <c r="O304" s="23"/>
    </row>
    <row r="305" spans="2:15" s="3" customFormat="1" ht="12.75">
      <c r="B305" s="36"/>
      <c r="D305" s="22"/>
      <c r="J305" s="22"/>
      <c r="M305" s="62"/>
      <c r="N305" s="62"/>
      <c r="O305" s="23"/>
    </row>
    <row r="306" spans="2:15" s="3" customFormat="1" ht="12.75">
      <c r="B306" s="36"/>
      <c r="D306" s="22"/>
      <c r="J306" s="22"/>
      <c r="M306" s="62"/>
      <c r="N306" s="62"/>
      <c r="O306" s="23"/>
    </row>
    <row r="307" spans="2:15" s="3" customFormat="1" ht="12.75">
      <c r="B307" s="36"/>
      <c r="D307" s="22"/>
      <c r="J307" s="22"/>
      <c r="M307" s="62"/>
      <c r="N307" s="62"/>
      <c r="O307" s="23"/>
    </row>
    <row r="308" spans="2:15" s="3" customFormat="1" ht="12.75">
      <c r="B308" s="36"/>
      <c r="D308" s="22"/>
      <c r="J308" s="22"/>
      <c r="M308" s="62"/>
      <c r="N308" s="62"/>
      <c r="O308" s="23"/>
    </row>
    <row r="309" spans="2:15" s="3" customFormat="1" ht="12.75">
      <c r="B309" s="36"/>
      <c r="D309" s="22"/>
      <c r="J309" s="22"/>
      <c r="M309" s="62"/>
      <c r="N309" s="62"/>
      <c r="O309" s="23"/>
    </row>
    <row r="310" spans="2:15" s="3" customFormat="1" ht="12.75">
      <c r="B310" s="36"/>
      <c r="D310" s="22"/>
      <c r="J310" s="22"/>
      <c r="M310" s="62"/>
      <c r="N310" s="62"/>
      <c r="O310" s="23"/>
    </row>
    <row r="311" spans="2:15" s="3" customFormat="1" ht="12.75">
      <c r="B311" s="36"/>
      <c r="D311" s="22"/>
      <c r="J311" s="22"/>
      <c r="M311" s="62"/>
      <c r="N311" s="62"/>
      <c r="O311" s="23"/>
    </row>
    <row r="312" spans="2:15" s="3" customFormat="1" ht="12.75">
      <c r="B312" s="36"/>
      <c r="D312" s="22"/>
      <c r="J312" s="22"/>
      <c r="M312" s="62"/>
      <c r="N312" s="62"/>
      <c r="O312" s="23"/>
    </row>
    <row r="313" spans="2:15" s="3" customFormat="1" ht="12.75">
      <c r="B313" s="36"/>
      <c r="D313" s="22"/>
      <c r="J313" s="22"/>
      <c r="M313" s="62"/>
      <c r="N313" s="62"/>
      <c r="O313" s="23"/>
    </row>
    <row r="314" spans="2:15" s="3" customFormat="1" ht="12.75">
      <c r="B314" s="36"/>
      <c r="D314" s="22"/>
      <c r="J314" s="22"/>
      <c r="M314" s="62"/>
      <c r="N314" s="62"/>
      <c r="O314" s="23"/>
    </row>
    <row r="315" spans="2:15" s="3" customFormat="1" ht="12.75">
      <c r="B315" s="36"/>
      <c r="D315" s="22"/>
      <c r="J315" s="22"/>
      <c r="M315" s="62"/>
      <c r="N315" s="62"/>
      <c r="O315" s="23"/>
    </row>
    <row r="316" spans="2:15" s="3" customFormat="1" ht="12.75">
      <c r="B316" s="36"/>
      <c r="D316" s="22"/>
      <c r="J316" s="22"/>
      <c r="M316" s="62"/>
      <c r="N316" s="62"/>
      <c r="O316" s="23"/>
    </row>
    <row r="317" spans="2:15" s="3" customFormat="1" ht="12.75">
      <c r="B317" s="36"/>
      <c r="D317" s="22"/>
      <c r="J317" s="22"/>
      <c r="M317" s="62"/>
      <c r="N317" s="62"/>
      <c r="O317" s="23"/>
    </row>
    <row r="318" spans="2:15" s="3" customFormat="1" ht="12.75">
      <c r="B318" s="36"/>
      <c r="D318" s="22"/>
      <c r="J318" s="22"/>
      <c r="M318" s="62"/>
      <c r="N318" s="62"/>
      <c r="O318" s="23"/>
    </row>
    <row r="319" spans="2:15" s="3" customFormat="1" ht="12.75">
      <c r="B319" s="36"/>
      <c r="D319" s="22"/>
      <c r="J319" s="22"/>
      <c r="M319" s="62"/>
      <c r="N319" s="62"/>
      <c r="O319" s="23"/>
    </row>
    <row r="320" spans="2:15" s="3" customFormat="1" ht="12.75">
      <c r="B320" s="36"/>
      <c r="D320" s="22"/>
      <c r="J320" s="22"/>
      <c r="M320" s="62"/>
      <c r="N320" s="62"/>
      <c r="O320" s="23"/>
    </row>
    <row r="321" spans="2:15" s="3" customFormat="1" ht="12.75">
      <c r="B321" s="36"/>
      <c r="D321" s="22"/>
      <c r="J321" s="22"/>
      <c r="M321" s="62"/>
      <c r="N321" s="62"/>
      <c r="O321" s="23"/>
    </row>
    <row r="322" spans="2:15" s="3" customFormat="1" ht="12.75">
      <c r="B322" s="36"/>
      <c r="D322" s="22"/>
      <c r="J322" s="22"/>
      <c r="M322" s="62"/>
      <c r="N322" s="62"/>
      <c r="O322" s="23"/>
    </row>
    <row r="323" spans="2:15" s="3" customFormat="1" ht="12.75">
      <c r="B323" s="36"/>
      <c r="D323" s="22"/>
      <c r="J323" s="22"/>
      <c r="M323" s="62"/>
      <c r="N323" s="62"/>
      <c r="O323" s="23"/>
    </row>
    <row r="324" spans="2:15" s="3" customFormat="1" ht="12.75">
      <c r="B324" s="36"/>
      <c r="D324" s="22"/>
      <c r="J324" s="22"/>
      <c r="M324" s="62"/>
      <c r="N324" s="62"/>
      <c r="O324" s="23"/>
    </row>
    <row r="325" spans="2:15" s="3" customFormat="1" ht="12.75">
      <c r="B325" s="36"/>
      <c r="D325" s="22"/>
      <c r="J325" s="22"/>
      <c r="M325" s="62"/>
      <c r="N325" s="62"/>
      <c r="O325" s="23"/>
    </row>
    <row r="326" spans="2:15" s="3" customFormat="1" ht="12.75">
      <c r="B326" s="36"/>
      <c r="D326" s="22"/>
      <c r="J326" s="22"/>
      <c r="M326" s="62"/>
      <c r="N326" s="62"/>
      <c r="O326" s="23"/>
    </row>
    <row r="327" spans="2:15" s="3" customFormat="1" ht="12.75">
      <c r="B327" s="36"/>
      <c r="D327" s="22"/>
      <c r="J327" s="22"/>
      <c r="M327" s="62"/>
      <c r="N327" s="62"/>
      <c r="O327" s="23"/>
    </row>
    <row r="328" spans="2:15" s="3" customFormat="1" ht="12.75">
      <c r="B328" s="36"/>
      <c r="D328" s="22"/>
      <c r="J328" s="22"/>
      <c r="M328" s="62"/>
      <c r="N328" s="62"/>
      <c r="O328" s="23"/>
    </row>
    <row r="329" spans="2:15" s="3" customFormat="1" ht="12.75">
      <c r="B329" s="36"/>
      <c r="D329" s="22"/>
      <c r="J329" s="22"/>
      <c r="M329" s="62"/>
      <c r="N329" s="62"/>
      <c r="O329" s="23"/>
    </row>
    <row r="330" spans="2:15" s="3" customFormat="1" ht="12.75">
      <c r="B330" s="36"/>
      <c r="D330" s="22"/>
      <c r="J330" s="22"/>
      <c r="M330" s="62"/>
      <c r="N330" s="62"/>
      <c r="O330" s="23"/>
    </row>
    <row r="331" spans="2:15" s="3" customFormat="1" ht="12.75">
      <c r="B331" s="36"/>
      <c r="D331" s="22"/>
      <c r="J331" s="22"/>
      <c r="M331" s="62"/>
      <c r="N331" s="62"/>
      <c r="O331" s="23"/>
    </row>
    <row r="332" spans="2:15" s="3" customFormat="1" ht="12.75">
      <c r="B332" s="36"/>
      <c r="D332" s="22"/>
      <c r="J332" s="22"/>
      <c r="M332" s="62"/>
      <c r="N332" s="62"/>
      <c r="O332" s="23"/>
    </row>
    <row r="333" spans="2:15" s="3" customFormat="1" ht="12.75">
      <c r="B333" s="36"/>
      <c r="D333" s="22"/>
      <c r="J333" s="22"/>
      <c r="M333" s="62"/>
      <c r="N333" s="62"/>
      <c r="O333" s="23"/>
    </row>
    <row r="334" spans="2:15" s="3" customFormat="1" ht="12.75">
      <c r="B334" s="36"/>
      <c r="D334" s="22"/>
      <c r="J334" s="22"/>
      <c r="M334" s="62"/>
      <c r="N334" s="62"/>
      <c r="O334" s="23"/>
    </row>
    <row r="335" spans="2:15" s="3" customFormat="1" ht="12.75">
      <c r="B335" s="36"/>
      <c r="D335" s="22"/>
      <c r="J335" s="22"/>
      <c r="M335" s="62"/>
      <c r="N335" s="62"/>
      <c r="O335" s="23"/>
    </row>
    <row r="336" spans="2:15" s="3" customFormat="1" ht="12.75">
      <c r="B336" s="36"/>
      <c r="D336" s="22"/>
      <c r="J336" s="22"/>
      <c r="M336" s="62"/>
      <c r="N336" s="62"/>
      <c r="O336" s="23"/>
    </row>
    <row r="337" spans="2:15" s="3" customFormat="1" ht="12.75">
      <c r="B337" s="36"/>
      <c r="D337" s="22"/>
      <c r="J337" s="22"/>
      <c r="M337" s="62"/>
      <c r="N337" s="62"/>
      <c r="O337" s="23"/>
    </row>
    <row r="338" spans="2:15" s="3" customFormat="1" ht="12.75">
      <c r="B338" s="36"/>
      <c r="D338" s="22"/>
      <c r="J338" s="22"/>
      <c r="M338" s="62"/>
      <c r="N338" s="62"/>
      <c r="O338" s="23"/>
    </row>
    <row r="339" spans="2:15" s="3" customFormat="1" ht="12.75">
      <c r="B339" s="36"/>
      <c r="D339" s="22"/>
      <c r="J339" s="22"/>
      <c r="M339" s="62"/>
      <c r="N339" s="62"/>
      <c r="O339" s="23"/>
    </row>
    <row r="340" spans="2:15" s="3" customFormat="1" ht="12.75">
      <c r="B340" s="36"/>
      <c r="D340" s="22"/>
      <c r="J340" s="22"/>
      <c r="M340" s="62"/>
      <c r="N340" s="62"/>
      <c r="O340" s="23"/>
    </row>
    <row r="341" spans="2:15" s="3" customFormat="1" ht="12.75">
      <c r="B341" s="36"/>
      <c r="D341" s="22"/>
      <c r="J341" s="22"/>
      <c r="M341" s="62"/>
      <c r="N341" s="62"/>
      <c r="O341" s="23"/>
    </row>
    <row r="342" spans="2:15" s="3" customFormat="1" ht="12.75">
      <c r="B342" s="36"/>
      <c r="D342" s="22"/>
      <c r="J342" s="22"/>
      <c r="M342" s="62"/>
      <c r="N342" s="62"/>
      <c r="O342" s="23"/>
    </row>
    <row r="343" spans="2:15" s="3" customFormat="1" ht="12.75">
      <c r="B343" s="36"/>
      <c r="D343" s="22"/>
      <c r="J343" s="22"/>
      <c r="M343" s="62"/>
      <c r="N343" s="62"/>
      <c r="O343" s="23"/>
    </row>
    <row r="344" spans="2:15" s="3" customFormat="1" ht="12.75">
      <c r="B344" s="36"/>
      <c r="D344" s="22"/>
      <c r="J344" s="22"/>
      <c r="M344" s="62"/>
      <c r="N344" s="62"/>
      <c r="O344" s="23"/>
    </row>
    <row r="345" spans="2:15" s="3" customFormat="1" ht="12.75">
      <c r="B345" s="36"/>
      <c r="D345" s="22"/>
      <c r="J345" s="22"/>
      <c r="M345" s="62"/>
      <c r="N345" s="62"/>
      <c r="O345" s="23"/>
    </row>
    <row r="346" spans="2:15" s="3" customFormat="1" ht="12.75">
      <c r="B346" s="36"/>
      <c r="D346" s="22"/>
      <c r="J346" s="22"/>
      <c r="M346" s="62"/>
      <c r="N346" s="62"/>
      <c r="O346" s="23"/>
    </row>
    <row r="347" spans="2:15" s="3" customFormat="1" ht="12.75">
      <c r="B347" s="36"/>
      <c r="D347" s="22"/>
      <c r="J347" s="22"/>
      <c r="M347" s="62"/>
      <c r="N347" s="62"/>
      <c r="O347" s="23"/>
    </row>
    <row r="348" spans="2:15" s="3" customFormat="1" ht="12.75">
      <c r="B348" s="36"/>
      <c r="D348" s="22"/>
      <c r="J348" s="22"/>
      <c r="M348" s="62"/>
      <c r="N348" s="62"/>
      <c r="O348" s="23"/>
    </row>
    <row r="349" spans="2:15" s="3" customFormat="1" ht="12.75">
      <c r="B349" s="36"/>
      <c r="D349" s="22"/>
      <c r="J349" s="22"/>
      <c r="M349" s="62"/>
      <c r="N349" s="62"/>
      <c r="O349" s="23"/>
    </row>
    <row r="350" spans="2:15" s="3" customFormat="1" ht="12.75">
      <c r="B350" s="36"/>
      <c r="D350" s="22"/>
      <c r="J350" s="22"/>
      <c r="M350" s="62"/>
      <c r="N350" s="62"/>
      <c r="O350" s="23"/>
    </row>
    <row r="351" spans="2:15" s="3" customFormat="1" ht="12.75">
      <c r="B351" s="36"/>
      <c r="D351" s="22"/>
      <c r="J351" s="22"/>
      <c r="M351" s="62"/>
      <c r="N351" s="62"/>
      <c r="O351" s="23"/>
    </row>
    <row r="352" spans="2:15" s="3" customFormat="1" ht="12.75">
      <c r="B352" s="36"/>
      <c r="D352" s="22"/>
      <c r="J352" s="22"/>
      <c r="M352" s="62"/>
      <c r="N352" s="62"/>
      <c r="O352" s="23"/>
    </row>
    <row r="353" spans="2:15" s="3" customFormat="1" ht="12.75">
      <c r="B353" s="36"/>
      <c r="D353" s="22"/>
      <c r="J353" s="22"/>
      <c r="M353" s="62"/>
      <c r="N353" s="62"/>
      <c r="O353" s="23"/>
    </row>
    <row r="354" spans="2:15" s="3" customFormat="1" ht="12.75">
      <c r="B354" s="36"/>
      <c r="D354" s="22"/>
      <c r="J354" s="22"/>
      <c r="M354" s="62"/>
      <c r="N354" s="62"/>
      <c r="O354" s="23"/>
    </row>
    <row r="355" spans="2:15" s="3" customFormat="1" ht="12.75">
      <c r="B355" s="36"/>
      <c r="D355" s="22"/>
      <c r="J355" s="22"/>
      <c r="M355" s="62"/>
      <c r="N355" s="62"/>
      <c r="O355" s="23"/>
    </row>
    <row r="356" spans="2:15" s="3" customFormat="1" ht="12.75">
      <c r="B356" s="36"/>
      <c r="D356" s="22"/>
      <c r="J356" s="22"/>
      <c r="M356" s="62"/>
      <c r="N356" s="62"/>
      <c r="O356" s="23"/>
    </row>
    <row r="357" spans="2:15" s="3" customFormat="1" ht="12.75">
      <c r="B357" s="36"/>
      <c r="D357" s="22"/>
      <c r="J357" s="22"/>
      <c r="M357" s="62"/>
      <c r="N357" s="62"/>
      <c r="O357" s="23"/>
    </row>
    <row r="358" spans="2:15" s="3" customFormat="1" ht="12.75">
      <c r="B358" s="36"/>
      <c r="D358" s="22"/>
      <c r="J358" s="22"/>
      <c r="M358" s="62"/>
      <c r="N358" s="62"/>
      <c r="O358" s="23"/>
    </row>
    <row r="359" spans="2:15" s="3" customFormat="1" ht="12.75">
      <c r="B359" s="36"/>
      <c r="D359" s="22"/>
      <c r="J359" s="22"/>
      <c r="M359" s="62"/>
      <c r="N359" s="62"/>
      <c r="O359" s="23"/>
    </row>
    <row r="360" spans="2:15" s="3" customFormat="1" ht="12.75">
      <c r="B360" s="36"/>
      <c r="D360" s="22"/>
      <c r="J360" s="22"/>
      <c r="M360" s="62"/>
      <c r="N360" s="62"/>
      <c r="O360" s="23"/>
    </row>
    <row r="361" spans="2:15" s="3" customFormat="1" ht="12.75">
      <c r="B361" s="36"/>
      <c r="D361" s="22"/>
      <c r="J361" s="22"/>
      <c r="M361" s="62"/>
      <c r="N361" s="62"/>
      <c r="O361" s="23"/>
    </row>
    <row r="362" spans="2:15" s="3" customFormat="1" ht="12.75">
      <c r="B362" s="36"/>
      <c r="D362" s="22"/>
      <c r="J362" s="22"/>
      <c r="M362" s="62"/>
      <c r="N362" s="62"/>
      <c r="O362" s="23"/>
    </row>
    <row r="363" spans="2:15" s="3" customFormat="1" ht="12.75">
      <c r="B363" s="36"/>
      <c r="D363" s="22"/>
      <c r="J363" s="22"/>
      <c r="M363" s="62"/>
      <c r="N363" s="62"/>
      <c r="O363" s="23"/>
    </row>
    <row r="364" spans="2:15" s="3" customFormat="1" ht="12.75">
      <c r="B364" s="36"/>
      <c r="D364" s="22"/>
      <c r="J364" s="22"/>
      <c r="M364" s="62"/>
      <c r="N364" s="62"/>
      <c r="O364" s="23"/>
    </row>
    <row r="365" spans="2:15" s="3" customFormat="1" ht="12.75">
      <c r="B365" s="36"/>
      <c r="D365" s="22"/>
      <c r="J365" s="22"/>
      <c r="M365" s="62"/>
      <c r="N365" s="62"/>
      <c r="O365" s="23"/>
    </row>
    <row r="366" spans="2:15" s="3" customFormat="1" ht="12.75">
      <c r="B366" s="36"/>
      <c r="D366" s="22"/>
      <c r="J366" s="22"/>
      <c r="M366" s="62"/>
      <c r="N366" s="62"/>
      <c r="O366" s="23"/>
    </row>
    <row r="367" spans="2:15" s="3" customFormat="1" ht="12.75">
      <c r="B367" s="36"/>
      <c r="D367" s="22"/>
      <c r="J367" s="22"/>
      <c r="M367" s="62"/>
      <c r="N367" s="62"/>
      <c r="O367" s="23"/>
    </row>
    <row r="368" spans="2:15" s="3" customFormat="1" ht="12.75">
      <c r="B368" s="36"/>
      <c r="D368" s="22"/>
      <c r="J368" s="22"/>
      <c r="M368" s="62"/>
      <c r="N368" s="62"/>
      <c r="O368" s="23"/>
    </row>
    <row r="369" spans="2:15" s="3" customFormat="1" ht="12.75">
      <c r="B369" s="36"/>
      <c r="D369" s="22"/>
      <c r="J369" s="22"/>
      <c r="M369" s="62"/>
      <c r="N369" s="62"/>
      <c r="O369" s="23"/>
    </row>
    <row r="370" spans="2:15" s="3" customFormat="1" ht="12.75">
      <c r="B370" s="36"/>
      <c r="D370" s="22"/>
      <c r="J370" s="22"/>
      <c r="M370" s="62"/>
      <c r="N370" s="62"/>
      <c r="O370" s="23"/>
    </row>
    <row r="371" spans="2:15" s="3" customFormat="1" ht="12.75">
      <c r="B371" s="36"/>
      <c r="D371" s="22"/>
      <c r="J371" s="22"/>
      <c r="M371" s="62"/>
      <c r="N371" s="62"/>
      <c r="O371" s="23"/>
    </row>
    <row r="372" spans="2:15" s="3" customFormat="1" ht="12.75">
      <c r="B372" s="36"/>
      <c r="D372" s="22"/>
      <c r="J372" s="22"/>
      <c r="M372" s="62"/>
      <c r="N372" s="62"/>
      <c r="O372" s="23"/>
    </row>
    <row r="373" spans="2:15" s="3" customFormat="1" ht="12.75">
      <c r="B373" s="36"/>
      <c r="D373" s="22"/>
      <c r="J373" s="22"/>
      <c r="M373" s="62"/>
      <c r="N373" s="62"/>
      <c r="O373" s="23"/>
    </row>
    <row r="374" spans="2:15" s="3" customFormat="1" ht="12.75">
      <c r="B374" s="36"/>
      <c r="D374" s="22"/>
      <c r="J374" s="22"/>
      <c r="M374" s="62"/>
      <c r="N374" s="62"/>
      <c r="O374" s="23"/>
    </row>
    <row r="375" spans="2:15" s="3" customFormat="1" ht="12.75">
      <c r="B375" s="36"/>
      <c r="D375" s="22"/>
      <c r="J375" s="22"/>
      <c r="M375" s="62"/>
      <c r="N375" s="62"/>
      <c r="O375" s="23"/>
    </row>
    <row r="376" spans="2:15" s="3" customFormat="1" ht="12.75">
      <c r="B376" s="36"/>
      <c r="D376" s="22"/>
      <c r="J376" s="22"/>
      <c r="M376" s="62"/>
      <c r="N376" s="62"/>
      <c r="O376" s="23"/>
    </row>
    <row r="377" spans="2:15" s="3" customFormat="1" ht="12.75">
      <c r="B377" s="36"/>
      <c r="D377" s="22"/>
      <c r="J377" s="22"/>
      <c r="M377" s="62"/>
      <c r="N377" s="62"/>
      <c r="O377" s="23"/>
    </row>
    <row r="378" spans="2:15" s="3" customFormat="1" ht="12.75">
      <c r="B378" s="36"/>
      <c r="D378" s="22"/>
      <c r="J378" s="22"/>
      <c r="M378" s="62"/>
      <c r="N378" s="62"/>
      <c r="O378" s="23"/>
    </row>
    <row r="379" spans="2:15" s="3" customFormat="1" ht="12.75">
      <c r="B379" s="36"/>
      <c r="D379" s="22"/>
      <c r="J379" s="22"/>
      <c r="M379" s="62"/>
      <c r="N379" s="62"/>
      <c r="O379" s="23"/>
    </row>
    <row r="380" spans="2:15" s="3" customFormat="1" ht="12.75">
      <c r="B380" s="36"/>
      <c r="D380" s="22"/>
      <c r="J380" s="22"/>
      <c r="M380" s="62"/>
      <c r="N380" s="62"/>
      <c r="O380" s="23"/>
    </row>
    <row r="381" spans="2:15" s="3" customFormat="1" ht="12.75">
      <c r="B381" s="36"/>
      <c r="D381" s="22"/>
      <c r="J381" s="22"/>
      <c r="M381" s="62"/>
      <c r="N381" s="62"/>
      <c r="O381" s="23"/>
    </row>
    <row r="382" spans="2:15" s="3" customFormat="1" ht="12.75">
      <c r="B382" s="36"/>
      <c r="D382" s="22"/>
      <c r="J382" s="22"/>
      <c r="M382" s="62"/>
      <c r="N382" s="62"/>
      <c r="O382" s="23"/>
    </row>
    <row r="383" spans="2:15" s="3" customFormat="1" ht="12.75">
      <c r="B383" s="36"/>
      <c r="D383" s="22"/>
      <c r="J383" s="22"/>
      <c r="M383" s="62"/>
      <c r="N383" s="62"/>
      <c r="O383" s="23"/>
    </row>
    <row r="384" spans="2:15" s="3" customFormat="1" ht="12.75">
      <c r="B384" s="36"/>
      <c r="D384" s="22"/>
      <c r="J384" s="22"/>
      <c r="M384" s="62"/>
      <c r="N384" s="62"/>
      <c r="O384" s="23"/>
    </row>
    <row r="385" spans="2:15" s="3" customFormat="1" ht="12.75">
      <c r="B385" s="36"/>
      <c r="D385" s="22"/>
      <c r="J385" s="22"/>
      <c r="M385" s="62"/>
      <c r="N385" s="62"/>
      <c r="O385" s="23"/>
    </row>
    <row r="386" spans="2:15" s="3" customFormat="1" ht="12.75">
      <c r="B386" s="36"/>
      <c r="D386" s="22"/>
      <c r="J386" s="22"/>
      <c r="M386" s="62"/>
      <c r="N386" s="62"/>
      <c r="O386" s="23"/>
    </row>
    <row r="387" spans="2:15" s="3" customFormat="1" ht="12.75">
      <c r="B387" s="36"/>
      <c r="D387" s="22"/>
      <c r="J387" s="22"/>
      <c r="M387" s="62"/>
      <c r="N387" s="62"/>
      <c r="O387" s="23"/>
    </row>
    <row r="388" spans="2:15" s="3" customFormat="1" ht="12.75">
      <c r="B388" s="36"/>
      <c r="D388" s="22"/>
      <c r="J388" s="22"/>
      <c r="M388" s="62"/>
      <c r="N388" s="62"/>
      <c r="O388" s="23"/>
    </row>
    <row r="389" spans="2:15" s="3" customFormat="1" ht="12.75">
      <c r="B389" s="36"/>
      <c r="D389" s="22"/>
      <c r="J389" s="22"/>
      <c r="M389" s="62"/>
      <c r="N389" s="62"/>
      <c r="O389" s="23"/>
    </row>
    <row r="390" spans="2:15" s="3" customFormat="1" ht="12.75">
      <c r="B390" s="36"/>
      <c r="D390" s="22"/>
      <c r="J390" s="22"/>
      <c r="M390" s="62"/>
      <c r="N390" s="62"/>
      <c r="O390" s="23"/>
    </row>
    <row r="391" spans="2:15" s="3" customFormat="1" ht="12.75">
      <c r="B391" s="36"/>
      <c r="D391" s="22"/>
      <c r="J391" s="22"/>
      <c r="M391" s="62"/>
      <c r="N391" s="62"/>
      <c r="O391" s="23"/>
    </row>
    <row r="392" spans="2:15" s="3" customFormat="1" ht="12.75">
      <c r="B392" s="36"/>
      <c r="D392" s="22"/>
      <c r="J392" s="22"/>
      <c r="M392" s="62"/>
      <c r="N392" s="62"/>
      <c r="O392" s="23"/>
    </row>
    <row r="393" spans="2:15" s="3" customFormat="1" ht="12.75">
      <c r="B393" s="36"/>
      <c r="D393" s="22"/>
      <c r="J393" s="22"/>
      <c r="M393" s="62"/>
      <c r="N393" s="62"/>
      <c r="O393" s="23"/>
    </row>
    <row r="394" spans="2:15" s="3" customFormat="1" ht="12.75">
      <c r="B394" s="36"/>
      <c r="D394" s="22"/>
      <c r="J394" s="22"/>
      <c r="M394" s="62"/>
      <c r="N394" s="62"/>
      <c r="O394" s="23"/>
    </row>
    <row r="395" spans="2:15" s="3" customFormat="1" ht="12.75">
      <c r="B395" s="36"/>
      <c r="D395" s="22"/>
      <c r="J395" s="22"/>
      <c r="M395" s="62"/>
      <c r="N395" s="62"/>
      <c r="O395" s="23"/>
    </row>
    <row r="396" spans="2:15" s="3" customFormat="1" ht="12.75">
      <c r="B396" s="36"/>
      <c r="D396" s="22"/>
      <c r="J396" s="22"/>
      <c r="M396" s="62"/>
      <c r="N396" s="62"/>
      <c r="O396" s="23"/>
    </row>
    <row r="397" spans="2:15" s="3" customFormat="1" ht="12.75">
      <c r="B397" s="36"/>
      <c r="D397" s="22"/>
      <c r="J397" s="22"/>
      <c r="M397" s="62"/>
      <c r="N397" s="62"/>
      <c r="O397" s="23"/>
    </row>
    <row r="398" spans="2:15" s="3" customFormat="1" ht="12.75">
      <c r="B398" s="36"/>
      <c r="D398" s="22"/>
      <c r="J398" s="22"/>
      <c r="M398" s="62"/>
      <c r="N398" s="62"/>
      <c r="O398" s="23"/>
    </row>
    <row r="399" spans="2:15" s="3" customFormat="1" ht="12.75">
      <c r="B399" s="36"/>
      <c r="D399" s="22"/>
      <c r="J399" s="22"/>
      <c r="M399" s="62"/>
      <c r="N399" s="62"/>
      <c r="O399" s="23"/>
    </row>
    <row r="400" spans="2:15" s="3" customFormat="1" ht="12.75">
      <c r="B400" s="36"/>
      <c r="D400" s="22"/>
      <c r="J400" s="22"/>
      <c r="M400" s="62"/>
      <c r="N400" s="62"/>
      <c r="O400" s="23"/>
    </row>
    <row r="401" spans="2:15" s="3" customFormat="1" ht="12.75">
      <c r="B401" s="36"/>
      <c r="D401" s="22"/>
      <c r="J401" s="22"/>
      <c r="M401" s="62"/>
      <c r="N401" s="62"/>
      <c r="O401" s="23"/>
    </row>
    <row r="402" spans="2:15" s="3" customFormat="1" ht="12.75">
      <c r="B402" s="36"/>
      <c r="D402" s="22"/>
      <c r="J402" s="22"/>
      <c r="M402" s="62"/>
      <c r="N402" s="62"/>
      <c r="O402" s="23"/>
    </row>
    <row r="403" spans="2:15" s="3" customFormat="1" ht="12.75">
      <c r="B403" s="36"/>
      <c r="D403" s="22"/>
      <c r="J403" s="22"/>
      <c r="M403" s="62"/>
      <c r="N403" s="62"/>
      <c r="O403" s="23"/>
    </row>
    <row r="404" spans="2:15" s="3" customFormat="1" ht="12.75">
      <c r="B404" s="36"/>
      <c r="D404" s="22"/>
      <c r="J404" s="22"/>
      <c r="M404" s="62"/>
      <c r="N404" s="62"/>
      <c r="O404" s="23"/>
    </row>
    <row r="405" spans="2:15" s="3" customFormat="1" ht="12.75">
      <c r="B405" s="36"/>
      <c r="D405" s="22"/>
      <c r="J405" s="22"/>
      <c r="M405" s="62"/>
      <c r="N405" s="62"/>
      <c r="O405" s="23"/>
    </row>
    <row r="406" spans="2:15" s="3" customFormat="1" ht="12.75">
      <c r="B406" s="36"/>
      <c r="D406" s="22"/>
      <c r="J406" s="22"/>
      <c r="M406" s="62"/>
      <c r="N406" s="62"/>
      <c r="O406" s="23"/>
    </row>
    <row r="407" spans="2:15" s="3" customFormat="1" ht="12.75">
      <c r="B407" s="36"/>
      <c r="D407" s="22"/>
      <c r="J407" s="22"/>
      <c r="M407" s="62"/>
      <c r="N407" s="62"/>
      <c r="O407" s="23"/>
    </row>
    <row r="408" spans="2:15" s="3" customFormat="1" ht="12.75">
      <c r="B408" s="36"/>
      <c r="D408" s="22"/>
      <c r="J408" s="22"/>
      <c r="M408" s="62"/>
      <c r="N408" s="62"/>
      <c r="O408" s="23"/>
    </row>
    <row r="409" spans="2:15" s="3" customFormat="1" ht="12.75">
      <c r="B409" s="36"/>
      <c r="D409" s="22"/>
      <c r="J409" s="22"/>
      <c r="M409" s="62"/>
      <c r="N409" s="62"/>
      <c r="O409" s="23"/>
    </row>
    <row r="410" spans="2:15" s="3" customFormat="1" ht="12.75">
      <c r="B410" s="36"/>
      <c r="D410" s="22"/>
      <c r="J410" s="22"/>
      <c r="M410" s="62"/>
      <c r="N410" s="62"/>
      <c r="O410" s="23"/>
    </row>
    <row r="411" spans="2:15" s="3" customFormat="1" ht="12.75">
      <c r="B411" s="36"/>
      <c r="D411" s="22"/>
      <c r="J411" s="22"/>
      <c r="M411" s="62"/>
      <c r="N411" s="62"/>
      <c r="O411" s="23"/>
    </row>
    <row r="412" spans="2:15" s="3" customFormat="1" ht="12.75">
      <c r="B412" s="36"/>
      <c r="D412" s="22"/>
      <c r="J412" s="22"/>
      <c r="M412" s="62"/>
      <c r="N412" s="62"/>
      <c r="O412" s="23"/>
    </row>
    <row r="413" spans="2:15" s="3" customFormat="1" ht="12.75">
      <c r="B413" s="36"/>
      <c r="D413" s="22"/>
      <c r="J413" s="22"/>
      <c r="M413" s="62"/>
      <c r="N413" s="62"/>
      <c r="O413" s="23"/>
    </row>
    <row r="414" spans="2:15" s="3" customFormat="1" ht="12.75">
      <c r="B414" s="36"/>
      <c r="D414" s="22"/>
      <c r="J414" s="22"/>
      <c r="M414" s="62"/>
      <c r="N414" s="62"/>
      <c r="O414" s="23"/>
    </row>
    <row r="415" spans="2:15" s="3" customFormat="1" ht="12.75">
      <c r="B415" s="36"/>
      <c r="D415" s="22"/>
      <c r="J415" s="22"/>
      <c r="M415" s="62"/>
      <c r="N415" s="62"/>
      <c r="O415" s="23"/>
    </row>
    <row r="416" spans="2:15" s="3" customFormat="1" ht="12.75">
      <c r="B416" s="36"/>
      <c r="D416" s="22"/>
      <c r="J416" s="22"/>
      <c r="M416" s="62"/>
      <c r="N416" s="62"/>
      <c r="O416" s="23"/>
    </row>
    <row r="417" spans="2:15" s="3" customFormat="1" ht="12.75">
      <c r="B417" s="36"/>
      <c r="D417" s="22"/>
      <c r="J417" s="22"/>
      <c r="M417" s="62"/>
      <c r="N417" s="62"/>
      <c r="O417" s="23"/>
    </row>
    <row r="418" spans="2:15" s="3" customFormat="1" ht="12.75">
      <c r="B418" s="36"/>
      <c r="D418" s="22"/>
      <c r="J418" s="22"/>
      <c r="M418" s="62"/>
      <c r="N418" s="62"/>
      <c r="O418" s="23"/>
    </row>
    <row r="419" spans="2:15" s="3" customFormat="1" ht="12.75">
      <c r="B419" s="36"/>
      <c r="D419" s="22"/>
      <c r="J419" s="22"/>
      <c r="M419" s="62"/>
      <c r="N419" s="62"/>
      <c r="O419" s="23"/>
    </row>
    <row r="420" spans="2:15" s="3" customFormat="1" ht="12.75">
      <c r="B420" s="36"/>
      <c r="D420" s="22"/>
      <c r="J420" s="22"/>
      <c r="M420" s="62"/>
      <c r="N420" s="62"/>
      <c r="O420" s="23"/>
    </row>
    <row r="421" spans="2:15" s="3" customFormat="1" ht="12.75">
      <c r="B421" s="36"/>
      <c r="D421" s="22"/>
      <c r="J421" s="22"/>
      <c r="M421" s="62"/>
      <c r="N421" s="62"/>
      <c r="O421" s="23"/>
    </row>
    <row r="422" spans="2:15" s="3" customFormat="1" ht="12.75">
      <c r="B422" s="36"/>
      <c r="D422" s="22"/>
      <c r="J422" s="22"/>
      <c r="M422" s="62"/>
      <c r="N422" s="62"/>
      <c r="O422" s="23"/>
    </row>
    <row r="423" spans="2:15" s="3" customFormat="1" ht="12.75">
      <c r="B423" s="36"/>
      <c r="D423" s="22"/>
      <c r="J423" s="22"/>
      <c r="M423" s="62"/>
      <c r="N423" s="62"/>
      <c r="O423" s="23"/>
    </row>
    <row r="424" spans="2:15" s="3" customFormat="1" ht="12.75">
      <c r="B424" s="36"/>
      <c r="D424" s="22"/>
      <c r="J424" s="22"/>
      <c r="M424" s="62"/>
      <c r="N424" s="62"/>
      <c r="O424" s="23"/>
    </row>
    <row r="425" spans="2:15" s="3" customFormat="1" ht="12.75">
      <c r="B425" s="36"/>
      <c r="D425" s="22"/>
      <c r="J425" s="22"/>
      <c r="M425" s="62"/>
      <c r="N425" s="62"/>
      <c r="O425" s="23"/>
    </row>
    <row r="426" spans="2:15" s="3" customFormat="1" ht="12.75">
      <c r="B426" s="36"/>
      <c r="D426" s="22"/>
      <c r="J426" s="22"/>
      <c r="M426" s="62"/>
      <c r="N426" s="62"/>
      <c r="O426" s="23"/>
    </row>
    <row r="427" spans="2:15" s="3" customFormat="1" ht="12.75">
      <c r="B427" s="36"/>
      <c r="D427" s="22"/>
      <c r="J427" s="22"/>
      <c r="M427" s="62"/>
      <c r="N427" s="62"/>
      <c r="O427" s="23"/>
    </row>
    <row r="428" spans="2:15" s="3" customFormat="1" ht="12.75">
      <c r="B428" s="36"/>
      <c r="D428" s="22"/>
      <c r="J428" s="22"/>
      <c r="M428" s="62"/>
      <c r="N428" s="62"/>
      <c r="O428" s="23"/>
    </row>
    <row r="429" spans="2:15" s="3" customFormat="1" ht="12.75">
      <c r="B429" s="36"/>
      <c r="D429" s="22"/>
      <c r="J429" s="22"/>
      <c r="M429" s="62"/>
      <c r="N429" s="62"/>
      <c r="O429" s="23"/>
    </row>
    <row r="430" spans="2:15" s="3" customFormat="1" ht="12.75">
      <c r="B430" s="36"/>
      <c r="D430" s="22"/>
      <c r="J430" s="22"/>
      <c r="M430" s="62"/>
      <c r="N430" s="62"/>
      <c r="O430" s="23"/>
    </row>
    <row r="431" spans="2:15" s="3" customFormat="1" ht="12.75">
      <c r="B431" s="36"/>
      <c r="D431" s="22"/>
      <c r="J431" s="22"/>
      <c r="M431" s="62"/>
      <c r="N431" s="62"/>
      <c r="O431" s="23"/>
    </row>
    <row r="432" spans="2:15" s="3" customFormat="1" ht="12.75">
      <c r="B432" s="36"/>
      <c r="D432" s="22"/>
      <c r="J432" s="22"/>
      <c r="M432" s="62"/>
      <c r="N432" s="62"/>
      <c r="O432" s="23"/>
    </row>
    <row r="433" spans="2:15" s="3" customFormat="1" ht="12.75">
      <c r="B433" s="36"/>
      <c r="D433" s="22"/>
      <c r="J433" s="22"/>
      <c r="M433" s="62"/>
      <c r="N433" s="62"/>
      <c r="O433" s="23"/>
    </row>
    <row r="434" spans="2:15" s="3" customFormat="1" ht="12.75">
      <c r="B434" s="36"/>
      <c r="D434" s="22"/>
      <c r="J434" s="22"/>
      <c r="M434" s="62"/>
      <c r="N434" s="62"/>
      <c r="O434" s="23"/>
    </row>
    <row r="435" spans="2:15" s="3" customFormat="1" ht="12.75">
      <c r="B435" s="36"/>
      <c r="D435" s="22"/>
      <c r="J435" s="22"/>
      <c r="M435" s="62"/>
      <c r="N435" s="62"/>
      <c r="O435" s="23"/>
    </row>
    <row r="436" spans="2:15" s="3" customFormat="1" ht="12.75">
      <c r="B436" s="36"/>
      <c r="D436" s="22"/>
      <c r="J436" s="22"/>
      <c r="M436" s="62"/>
      <c r="N436" s="62"/>
      <c r="O436" s="23"/>
    </row>
    <row r="437" spans="2:15" s="3" customFormat="1" ht="12.75">
      <c r="B437" s="36"/>
      <c r="D437" s="22"/>
      <c r="J437" s="22"/>
      <c r="M437" s="62"/>
      <c r="N437" s="62"/>
      <c r="O437" s="23"/>
    </row>
    <row r="438" spans="2:15" s="3" customFormat="1" ht="12.75">
      <c r="B438" s="36"/>
      <c r="D438" s="22"/>
      <c r="J438" s="22"/>
      <c r="M438" s="62"/>
      <c r="N438" s="62"/>
      <c r="O438" s="23"/>
    </row>
    <row r="439" spans="2:15" s="3" customFormat="1" ht="12.75">
      <c r="B439" s="36"/>
      <c r="D439" s="22"/>
      <c r="J439" s="22"/>
      <c r="M439" s="62"/>
      <c r="N439" s="62"/>
      <c r="O439" s="23"/>
    </row>
    <row r="440" spans="2:15" s="3" customFormat="1" ht="12.75">
      <c r="B440" s="36"/>
      <c r="D440" s="22"/>
      <c r="J440" s="22"/>
      <c r="M440" s="62"/>
      <c r="N440" s="62"/>
      <c r="O440" s="23"/>
    </row>
    <row r="441" spans="2:15" s="3" customFormat="1" ht="12.75">
      <c r="B441" s="36"/>
      <c r="D441" s="22"/>
      <c r="J441" s="22"/>
      <c r="M441" s="62"/>
      <c r="N441" s="62"/>
      <c r="O441" s="23"/>
    </row>
    <row r="442" spans="2:15" s="3" customFormat="1" ht="12.75">
      <c r="B442" s="36"/>
      <c r="D442" s="22"/>
      <c r="J442" s="22"/>
      <c r="M442" s="62"/>
      <c r="N442" s="62"/>
      <c r="O442" s="23"/>
    </row>
    <row r="443" spans="2:15" s="3" customFormat="1" ht="12.75">
      <c r="B443" s="36"/>
      <c r="D443" s="22"/>
      <c r="J443" s="22"/>
      <c r="M443" s="62"/>
      <c r="N443" s="62"/>
      <c r="O443" s="23"/>
    </row>
    <row r="444" spans="2:15" s="3" customFormat="1" ht="12.75">
      <c r="B444" s="36"/>
      <c r="D444" s="22"/>
      <c r="J444" s="22"/>
      <c r="M444" s="62"/>
      <c r="N444" s="62"/>
      <c r="O444" s="23"/>
    </row>
    <row r="445" spans="2:15" s="3" customFormat="1" ht="12.75">
      <c r="B445" s="36"/>
      <c r="D445" s="22"/>
      <c r="J445" s="22"/>
      <c r="M445" s="62"/>
      <c r="N445" s="62"/>
      <c r="O445" s="23"/>
    </row>
    <row r="446" spans="2:15" s="3" customFormat="1" ht="12.75">
      <c r="B446" s="36"/>
      <c r="D446" s="22"/>
      <c r="J446" s="22"/>
      <c r="M446" s="62"/>
      <c r="N446" s="62"/>
      <c r="O446" s="23"/>
    </row>
    <row r="447" spans="2:15" s="3" customFormat="1" ht="12.75">
      <c r="B447" s="36"/>
      <c r="D447" s="22"/>
      <c r="J447" s="22"/>
      <c r="M447" s="62"/>
      <c r="N447" s="62"/>
      <c r="O447" s="23"/>
    </row>
    <row r="448" spans="2:15" s="3" customFormat="1" ht="12.75">
      <c r="B448" s="36"/>
      <c r="D448" s="22"/>
      <c r="J448" s="22"/>
      <c r="M448" s="62"/>
      <c r="N448" s="62"/>
      <c r="O448" s="23"/>
    </row>
    <row r="449" spans="2:15" s="3" customFormat="1" ht="12.75">
      <c r="B449" s="36"/>
      <c r="D449" s="22"/>
      <c r="J449" s="22"/>
      <c r="M449" s="62"/>
      <c r="N449" s="62"/>
      <c r="O449" s="23"/>
    </row>
    <row r="450" spans="2:15" s="3" customFormat="1" ht="12.75">
      <c r="B450" s="36"/>
      <c r="D450" s="22"/>
      <c r="J450" s="22"/>
      <c r="M450" s="62"/>
      <c r="N450" s="62"/>
      <c r="O450" s="23"/>
    </row>
    <row r="451" spans="2:15" s="3" customFormat="1" ht="12.75">
      <c r="B451" s="36"/>
      <c r="D451" s="22"/>
      <c r="J451" s="22"/>
      <c r="M451" s="62"/>
      <c r="N451" s="62"/>
      <c r="O451" s="23"/>
    </row>
    <row r="452" spans="2:15" s="3" customFormat="1" ht="12.75">
      <c r="B452" s="36"/>
      <c r="D452" s="22"/>
      <c r="J452" s="22"/>
      <c r="M452" s="62"/>
      <c r="N452" s="62"/>
      <c r="O452" s="23"/>
    </row>
    <row r="453" spans="2:15" s="3" customFormat="1" ht="12.75">
      <c r="B453" s="36"/>
      <c r="D453" s="22"/>
      <c r="J453" s="22"/>
      <c r="M453" s="62"/>
      <c r="N453" s="62"/>
      <c r="O453" s="23"/>
    </row>
    <row r="454" spans="2:15" s="3" customFormat="1" ht="12.75">
      <c r="B454" s="36"/>
      <c r="D454" s="22"/>
      <c r="J454" s="22"/>
      <c r="M454" s="62"/>
      <c r="N454" s="62"/>
      <c r="O454" s="23"/>
    </row>
    <row r="455" spans="2:15" s="3" customFormat="1" ht="12.75">
      <c r="B455" s="36"/>
      <c r="D455" s="22"/>
      <c r="J455" s="22"/>
      <c r="M455" s="62"/>
      <c r="N455" s="62"/>
      <c r="O455" s="23"/>
    </row>
    <row r="456" spans="2:15" s="3" customFormat="1" ht="12.75">
      <c r="B456" s="36"/>
      <c r="D456" s="22"/>
      <c r="J456" s="22"/>
      <c r="M456" s="62"/>
      <c r="N456" s="62"/>
      <c r="O456" s="23"/>
    </row>
    <row r="457" spans="2:15" s="3" customFormat="1" ht="12.75">
      <c r="B457" s="36"/>
      <c r="D457" s="22"/>
      <c r="J457" s="22"/>
      <c r="M457" s="62"/>
      <c r="N457" s="62"/>
      <c r="O457" s="23"/>
    </row>
    <row r="458" spans="2:15" s="3" customFormat="1" ht="12.75">
      <c r="B458" s="36"/>
      <c r="D458" s="22"/>
      <c r="J458" s="22"/>
      <c r="M458" s="62"/>
      <c r="N458" s="62"/>
      <c r="O458" s="23"/>
    </row>
    <row r="459" spans="2:15" s="3" customFormat="1" ht="12.75">
      <c r="B459" s="36"/>
      <c r="D459" s="22"/>
      <c r="J459" s="22"/>
      <c r="M459" s="62"/>
      <c r="N459" s="62"/>
      <c r="O459" s="23"/>
    </row>
    <row r="460" spans="2:15" s="3" customFormat="1" ht="12.75">
      <c r="B460" s="36"/>
      <c r="D460" s="22"/>
      <c r="J460" s="22"/>
      <c r="M460" s="62"/>
      <c r="N460" s="62"/>
      <c r="O460" s="23"/>
    </row>
    <row r="461" spans="2:15" s="3" customFormat="1" ht="12.75">
      <c r="B461" s="36"/>
      <c r="D461" s="22"/>
      <c r="J461" s="22"/>
      <c r="M461" s="62"/>
      <c r="N461" s="62"/>
      <c r="O461" s="23"/>
    </row>
    <row r="462" spans="2:15" s="3" customFormat="1" ht="12.75">
      <c r="B462" s="36"/>
      <c r="D462" s="22"/>
      <c r="J462" s="22"/>
      <c r="M462" s="62"/>
      <c r="N462" s="62"/>
      <c r="O462" s="23"/>
    </row>
    <row r="463" spans="2:15" s="3" customFormat="1" ht="12.75">
      <c r="B463" s="36"/>
      <c r="D463" s="22"/>
      <c r="J463" s="22"/>
      <c r="M463" s="62"/>
      <c r="N463" s="62"/>
      <c r="O463" s="23"/>
    </row>
    <row r="464" spans="2:15" s="3" customFormat="1" ht="12.75">
      <c r="B464" s="36"/>
      <c r="D464" s="22"/>
      <c r="J464" s="22"/>
      <c r="M464" s="62"/>
      <c r="N464" s="62"/>
      <c r="O464" s="23"/>
    </row>
    <row r="465" spans="2:15" s="3" customFormat="1" ht="12.75">
      <c r="B465" s="36"/>
      <c r="D465" s="22"/>
      <c r="J465" s="22"/>
      <c r="M465" s="62"/>
      <c r="N465" s="62"/>
      <c r="O465" s="23"/>
    </row>
    <row r="466" spans="2:15" s="3" customFormat="1" ht="12.75">
      <c r="B466" s="36"/>
      <c r="D466" s="22"/>
      <c r="J466" s="22"/>
      <c r="M466" s="62"/>
      <c r="N466" s="62"/>
      <c r="O466" s="23"/>
    </row>
    <row r="467" spans="2:15" s="3" customFormat="1" ht="12.75">
      <c r="B467" s="36"/>
      <c r="D467" s="22"/>
      <c r="J467" s="22"/>
      <c r="M467" s="62"/>
      <c r="N467" s="62"/>
      <c r="O467" s="23"/>
    </row>
    <row r="468" spans="2:15" s="3" customFormat="1" ht="12.75">
      <c r="B468" s="36"/>
      <c r="D468" s="22"/>
      <c r="J468" s="22"/>
      <c r="M468" s="62"/>
      <c r="N468" s="62"/>
      <c r="O468" s="23"/>
    </row>
    <row r="469" spans="2:15" s="3" customFormat="1" ht="12.75">
      <c r="B469" s="36"/>
      <c r="D469" s="22"/>
      <c r="J469" s="22"/>
      <c r="M469" s="62"/>
      <c r="N469" s="62"/>
      <c r="O469" s="23"/>
    </row>
    <row r="470" spans="2:15" s="3" customFormat="1" ht="12.75">
      <c r="B470" s="36"/>
      <c r="D470" s="22"/>
      <c r="J470" s="22"/>
      <c r="M470" s="62"/>
      <c r="N470" s="62"/>
      <c r="O470" s="23"/>
    </row>
    <row r="471" spans="2:15" s="3" customFormat="1" ht="12.75">
      <c r="B471" s="36"/>
      <c r="D471" s="22"/>
      <c r="J471" s="22"/>
      <c r="M471" s="62"/>
      <c r="N471" s="62"/>
      <c r="O471" s="23"/>
    </row>
    <row r="472" spans="2:15" s="3" customFormat="1" ht="12.75">
      <c r="B472" s="36"/>
      <c r="D472" s="22"/>
      <c r="J472" s="22"/>
      <c r="M472" s="62"/>
      <c r="N472" s="62"/>
      <c r="O472" s="23"/>
    </row>
    <row r="473" spans="2:15" s="3" customFormat="1" ht="12.75">
      <c r="B473" s="36"/>
      <c r="D473" s="22"/>
      <c r="J473" s="22"/>
      <c r="M473" s="62"/>
      <c r="N473" s="62"/>
      <c r="O473" s="23"/>
    </row>
    <row r="474" spans="2:15" s="3" customFormat="1" ht="12.75">
      <c r="B474" s="36"/>
      <c r="D474" s="22"/>
      <c r="J474" s="22"/>
      <c r="M474" s="62"/>
      <c r="N474" s="62"/>
      <c r="O474" s="23"/>
    </row>
    <row r="475" spans="2:15" s="3" customFormat="1" ht="12.75">
      <c r="B475" s="36"/>
      <c r="D475" s="22"/>
      <c r="J475" s="22"/>
      <c r="M475" s="62"/>
      <c r="N475" s="62"/>
      <c r="O475" s="23"/>
    </row>
    <row r="476" spans="2:15" s="3" customFormat="1" ht="12.75">
      <c r="B476" s="36"/>
      <c r="D476" s="22"/>
      <c r="J476" s="22"/>
      <c r="M476" s="62"/>
      <c r="N476" s="62"/>
      <c r="O476" s="23"/>
    </row>
    <row r="477" spans="2:15" s="3" customFormat="1" ht="12.75">
      <c r="B477" s="36"/>
      <c r="D477" s="22"/>
      <c r="J477" s="22"/>
      <c r="M477" s="62"/>
      <c r="N477" s="62"/>
      <c r="O477" s="23"/>
    </row>
    <row r="478" spans="2:15" s="3" customFormat="1" ht="12.75">
      <c r="B478" s="36"/>
      <c r="D478" s="22"/>
      <c r="J478" s="22"/>
      <c r="M478" s="62"/>
      <c r="N478" s="62"/>
      <c r="O478" s="23"/>
    </row>
    <row r="479" spans="2:15" s="3" customFormat="1" ht="12.75">
      <c r="B479" s="36"/>
      <c r="D479" s="22"/>
      <c r="J479" s="22"/>
      <c r="M479" s="62"/>
      <c r="N479" s="62"/>
      <c r="O479" s="23"/>
    </row>
    <row r="480" spans="2:15" s="3" customFormat="1" ht="12.75">
      <c r="B480" s="36"/>
      <c r="D480" s="22"/>
      <c r="J480" s="22"/>
      <c r="M480" s="62"/>
      <c r="N480" s="62"/>
      <c r="O480" s="23"/>
    </row>
    <row r="481" spans="2:15" s="3" customFormat="1" ht="12.75">
      <c r="B481" s="36"/>
      <c r="D481" s="22"/>
      <c r="J481" s="22"/>
      <c r="M481" s="62"/>
      <c r="N481" s="62"/>
      <c r="O481" s="23"/>
    </row>
    <row r="482" spans="2:15" s="3" customFormat="1" ht="12.75">
      <c r="B482" s="36"/>
      <c r="D482" s="22"/>
      <c r="J482" s="22"/>
      <c r="M482" s="62"/>
      <c r="N482" s="62"/>
      <c r="O482" s="23"/>
    </row>
    <row r="483" spans="2:15" s="3" customFormat="1" ht="12.75">
      <c r="B483" s="36"/>
      <c r="D483" s="22"/>
      <c r="J483" s="22"/>
      <c r="M483" s="62"/>
      <c r="N483" s="62"/>
      <c r="O483" s="23"/>
    </row>
    <row r="484" spans="2:15" s="3" customFormat="1" ht="12.75">
      <c r="B484" s="36"/>
      <c r="D484" s="22"/>
      <c r="J484" s="22"/>
      <c r="M484" s="62"/>
      <c r="N484" s="62"/>
      <c r="O484" s="23"/>
    </row>
    <row r="485" spans="2:15" s="3" customFormat="1" ht="12.75">
      <c r="B485" s="36"/>
      <c r="D485" s="22"/>
      <c r="J485" s="22"/>
      <c r="M485" s="62"/>
      <c r="N485" s="62"/>
      <c r="O485" s="23"/>
    </row>
    <row r="486" spans="2:15" s="3" customFormat="1" ht="12.75">
      <c r="B486" s="36"/>
      <c r="D486" s="22"/>
      <c r="J486" s="22"/>
      <c r="M486" s="62"/>
      <c r="N486" s="62"/>
      <c r="O486" s="23"/>
    </row>
    <row r="487" spans="2:15" s="3" customFormat="1" ht="12.75">
      <c r="B487" s="36"/>
      <c r="D487" s="22"/>
      <c r="J487" s="22"/>
      <c r="M487" s="62"/>
      <c r="N487" s="62"/>
      <c r="O487" s="23"/>
    </row>
    <row r="488" spans="2:15" s="3" customFormat="1" ht="12.75">
      <c r="B488" s="36"/>
      <c r="D488" s="22"/>
      <c r="J488" s="22"/>
      <c r="M488" s="62"/>
      <c r="N488" s="62"/>
      <c r="O488" s="23"/>
    </row>
    <row r="489" spans="2:15" s="3" customFormat="1" ht="12.75">
      <c r="B489" s="36"/>
      <c r="D489" s="22"/>
      <c r="J489" s="22"/>
      <c r="M489" s="62"/>
      <c r="N489" s="62"/>
      <c r="O489" s="23"/>
    </row>
    <row r="490" spans="2:15" s="3" customFormat="1" ht="12.75">
      <c r="B490" s="36"/>
      <c r="D490" s="22"/>
      <c r="J490" s="22"/>
      <c r="M490" s="62"/>
      <c r="N490" s="62"/>
      <c r="O490" s="23"/>
    </row>
    <row r="491" spans="2:15" s="3" customFormat="1" ht="12.75">
      <c r="B491" s="36"/>
      <c r="D491" s="22"/>
      <c r="J491" s="22"/>
      <c r="M491" s="62"/>
      <c r="N491" s="62"/>
      <c r="O491" s="23"/>
    </row>
    <row r="492" spans="2:15" s="3" customFormat="1" ht="12.75">
      <c r="B492" s="36"/>
      <c r="D492" s="22"/>
      <c r="J492" s="22"/>
      <c r="M492" s="62"/>
      <c r="N492" s="62"/>
      <c r="O492" s="23"/>
    </row>
    <row r="493" spans="2:15" s="3" customFormat="1" ht="12.75">
      <c r="B493" s="36"/>
      <c r="D493" s="22"/>
      <c r="J493" s="22"/>
      <c r="M493" s="62"/>
      <c r="N493" s="62"/>
      <c r="O493" s="23"/>
    </row>
    <row r="494" spans="2:15" s="3" customFormat="1" ht="12.75">
      <c r="B494" s="36"/>
      <c r="D494" s="22"/>
      <c r="J494" s="22"/>
      <c r="M494" s="62"/>
      <c r="N494" s="62"/>
      <c r="O494" s="23"/>
    </row>
    <row r="495" spans="2:15" s="3" customFormat="1" ht="12.75">
      <c r="B495" s="36"/>
      <c r="D495" s="22"/>
      <c r="J495" s="22"/>
      <c r="M495" s="62"/>
      <c r="N495" s="62"/>
      <c r="O495" s="23"/>
    </row>
    <row r="496" spans="2:15" s="3" customFormat="1" ht="12.75">
      <c r="B496" s="36"/>
      <c r="D496" s="22"/>
      <c r="J496" s="22"/>
      <c r="M496" s="62"/>
      <c r="N496" s="62"/>
      <c r="O496" s="23"/>
    </row>
    <row r="497" spans="2:15" s="3" customFormat="1" ht="12.75">
      <c r="B497" s="36"/>
      <c r="D497" s="22"/>
      <c r="J497" s="22"/>
      <c r="M497" s="62"/>
      <c r="N497" s="62"/>
      <c r="O497" s="23"/>
    </row>
    <row r="498" spans="2:15" s="3" customFormat="1" ht="12.75">
      <c r="B498" s="36"/>
      <c r="D498" s="22"/>
      <c r="J498" s="22"/>
      <c r="M498" s="62"/>
      <c r="N498" s="62"/>
      <c r="O498" s="23"/>
    </row>
    <row r="499" spans="2:15" s="3" customFormat="1" ht="12.75">
      <c r="B499" s="36"/>
      <c r="D499" s="22"/>
      <c r="J499" s="22"/>
      <c r="M499" s="62"/>
      <c r="N499" s="62"/>
      <c r="O499" s="23"/>
    </row>
    <row r="500" spans="2:15" s="3" customFormat="1" ht="12.75">
      <c r="B500" s="36"/>
      <c r="D500" s="22"/>
      <c r="J500" s="22"/>
      <c r="M500" s="62"/>
      <c r="N500" s="62"/>
      <c r="O500" s="23"/>
    </row>
    <row r="501" spans="2:15" s="3" customFormat="1" ht="12.75">
      <c r="B501" s="36"/>
      <c r="D501" s="22"/>
      <c r="J501" s="22"/>
      <c r="M501" s="62"/>
      <c r="N501" s="62"/>
      <c r="O501" s="23"/>
    </row>
    <row r="502" spans="2:15" s="3" customFormat="1" ht="12.75">
      <c r="B502" s="36"/>
      <c r="D502" s="22"/>
      <c r="J502" s="22"/>
      <c r="M502" s="62"/>
      <c r="N502" s="62"/>
      <c r="O502" s="23"/>
    </row>
    <row r="503" spans="2:15" s="3" customFormat="1" ht="12.75">
      <c r="B503" s="36"/>
      <c r="D503" s="22"/>
      <c r="J503" s="22"/>
      <c r="M503" s="62"/>
      <c r="N503" s="62"/>
      <c r="O503" s="23"/>
    </row>
    <row r="504" spans="2:15" s="3" customFormat="1" ht="12.75">
      <c r="B504" s="36"/>
      <c r="D504" s="22"/>
      <c r="J504" s="22"/>
      <c r="M504" s="62"/>
      <c r="N504" s="62"/>
      <c r="O504" s="23"/>
    </row>
    <row r="505" spans="2:15" s="3" customFormat="1" ht="12.75">
      <c r="B505" s="36"/>
      <c r="D505" s="22"/>
      <c r="J505" s="22"/>
      <c r="M505" s="62"/>
      <c r="N505" s="62"/>
      <c r="O505" s="23"/>
    </row>
    <row r="506" spans="2:15" s="3" customFormat="1" ht="12.75">
      <c r="B506" s="36"/>
      <c r="D506" s="22"/>
      <c r="J506" s="22"/>
      <c r="M506" s="62"/>
      <c r="N506" s="62"/>
      <c r="O506" s="23"/>
    </row>
    <row r="507" spans="2:15" s="3" customFormat="1" ht="12.75">
      <c r="B507" s="36"/>
      <c r="D507" s="22"/>
      <c r="J507" s="22"/>
      <c r="M507" s="62"/>
      <c r="N507" s="62"/>
      <c r="O507" s="23"/>
    </row>
    <row r="508" spans="2:15" s="3" customFormat="1" ht="12.75">
      <c r="B508" s="36"/>
      <c r="D508" s="22"/>
      <c r="J508" s="22"/>
      <c r="M508" s="62"/>
      <c r="N508" s="62"/>
      <c r="O508" s="23"/>
    </row>
    <row r="509" spans="2:15" s="3" customFormat="1" ht="12.75">
      <c r="B509" s="36"/>
      <c r="D509" s="22"/>
      <c r="J509" s="22"/>
      <c r="M509" s="62"/>
      <c r="N509" s="62"/>
      <c r="O509" s="23"/>
    </row>
    <row r="510" spans="2:15" s="3" customFormat="1" ht="12.75">
      <c r="B510" s="36"/>
      <c r="D510" s="22"/>
      <c r="J510" s="22"/>
      <c r="M510" s="62"/>
      <c r="N510" s="62"/>
      <c r="O510" s="23"/>
    </row>
    <row r="511" spans="2:15" s="3" customFormat="1" ht="12.75">
      <c r="B511" s="36"/>
      <c r="D511" s="22"/>
      <c r="J511" s="22"/>
      <c r="M511" s="62"/>
      <c r="N511" s="62"/>
      <c r="O511" s="23"/>
    </row>
    <row r="512" spans="2:15" s="3" customFormat="1" ht="12.75">
      <c r="B512" s="36"/>
      <c r="D512" s="22"/>
      <c r="J512" s="22"/>
      <c r="M512" s="62"/>
      <c r="N512" s="62"/>
      <c r="O512" s="23"/>
    </row>
    <row r="513" spans="2:15" s="3" customFormat="1" ht="12.75">
      <c r="B513" s="36"/>
      <c r="D513" s="22"/>
      <c r="J513" s="22"/>
      <c r="M513" s="62"/>
      <c r="N513" s="62"/>
      <c r="O513" s="23"/>
    </row>
    <row r="514" spans="2:15" s="3" customFormat="1" ht="12.75">
      <c r="B514" s="36"/>
      <c r="D514" s="22"/>
      <c r="J514" s="22"/>
      <c r="M514" s="62"/>
      <c r="N514" s="62"/>
      <c r="O514" s="23"/>
    </row>
    <row r="515" spans="2:15" s="3" customFormat="1" ht="12.75">
      <c r="B515" s="36"/>
      <c r="D515" s="22"/>
      <c r="J515" s="22"/>
      <c r="M515" s="62"/>
      <c r="N515" s="62"/>
      <c r="O515" s="23"/>
    </row>
    <row r="516" spans="2:15" s="3" customFormat="1" ht="12.75">
      <c r="B516" s="36"/>
      <c r="D516" s="22"/>
      <c r="J516" s="22"/>
      <c r="M516" s="62"/>
      <c r="N516" s="62"/>
      <c r="O516" s="23"/>
    </row>
    <row r="517" spans="2:15" s="3" customFormat="1" ht="12.75">
      <c r="B517" s="36"/>
      <c r="D517" s="22"/>
      <c r="J517" s="22"/>
      <c r="M517" s="62"/>
      <c r="N517" s="62"/>
      <c r="O517" s="23"/>
    </row>
    <row r="518" spans="2:15" s="3" customFormat="1" ht="12.75">
      <c r="B518" s="36"/>
      <c r="D518" s="22"/>
      <c r="J518" s="22"/>
      <c r="M518" s="62"/>
      <c r="N518" s="62"/>
      <c r="O518" s="23"/>
    </row>
    <row r="519" spans="2:15" s="3" customFormat="1" ht="12.75">
      <c r="B519" s="36"/>
      <c r="D519" s="22"/>
      <c r="J519" s="22"/>
      <c r="M519" s="62"/>
      <c r="N519" s="62"/>
      <c r="O519" s="23"/>
    </row>
    <row r="520" spans="2:15" s="3" customFormat="1" ht="12.75">
      <c r="B520" s="36"/>
      <c r="D520" s="22"/>
      <c r="J520" s="22"/>
      <c r="M520" s="62"/>
      <c r="N520" s="62"/>
      <c r="O520" s="23"/>
    </row>
    <row r="521" spans="2:15" s="3" customFormat="1" ht="12.75">
      <c r="B521" s="36"/>
      <c r="D521" s="22"/>
      <c r="J521" s="22"/>
      <c r="M521" s="62"/>
      <c r="N521" s="62"/>
      <c r="O521" s="23"/>
    </row>
    <row r="522" spans="2:15" s="3" customFormat="1" ht="12.75">
      <c r="B522" s="36"/>
      <c r="D522" s="22"/>
      <c r="J522" s="22"/>
      <c r="M522" s="62"/>
      <c r="N522" s="62"/>
      <c r="O522" s="23"/>
    </row>
    <row r="523" spans="2:15" s="3" customFormat="1" ht="12.75">
      <c r="B523" s="36"/>
      <c r="D523" s="22"/>
      <c r="J523" s="22"/>
      <c r="M523" s="62"/>
      <c r="N523" s="62"/>
      <c r="O523" s="23"/>
    </row>
    <row r="524" spans="2:15" s="3" customFormat="1" ht="12.75">
      <c r="B524" s="36"/>
      <c r="D524" s="22"/>
      <c r="J524" s="22"/>
      <c r="M524" s="62"/>
      <c r="N524" s="62"/>
      <c r="O524" s="23"/>
    </row>
    <row r="525" spans="2:15" s="3" customFormat="1" ht="12.75">
      <c r="B525" s="36"/>
      <c r="D525" s="22"/>
      <c r="J525" s="22"/>
      <c r="M525" s="62"/>
      <c r="N525" s="62"/>
      <c r="O525" s="23"/>
    </row>
    <row r="526" spans="2:15" s="3" customFormat="1" ht="12.75">
      <c r="B526" s="36"/>
      <c r="D526" s="22"/>
      <c r="J526" s="22"/>
      <c r="M526" s="62"/>
      <c r="N526" s="62"/>
      <c r="O526" s="23"/>
    </row>
    <row r="527" spans="2:15" s="3" customFormat="1" ht="12.75">
      <c r="B527" s="36"/>
      <c r="D527" s="22"/>
      <c r="J527" s="22"/>
      <c r="M527" s="62"/>
      <c r="N527" s="62"/>
      <c r="O527" s="23"/>
    </row>
    <row r="528" spans="2:15" s="3" customFormat="1" ht="12.75">
      <c r="B528" s="36"/>
      <c r="D528" s="22"/>
      <c r="J528" s="22"/>
      <c r="M528" s="62"/>
      <c r="N528" s="62"/>
      <c r="O528" s="23"/>
    </row>
    <row r="529" spans="2:15" s="3" customFormat="1" ht="12.75">
      <c r="B529" s="36"/>
      <c r="D529" s="22"/>
      <c r="J529" s="22"/>
      <c r="M529" s="62"/>
      <c r="N529" s="62"/>
      <c r="O529" s="23"/>
    </row>
    <row r="530" spans="2:15" s="3" customFormat="1" ht="12.75">
      <c r="B530" s="36"/>
      <c r="D530" s="22"/>
      <c r="J530" s="22"/>
      <c r="M530" s="62"/>
      <c r="N530" s="62"/>
      <c r="O530" s="23"/>
    </row>
    <row r="531" spans="2:15" s="3" customFormat="1" ht="12.75">
      <c r="B531" s="36"/>
      <c r="D531" s="22"/>
      <c r="J531" s="22"/>
      <c r="M531" s="62"/>
      <c r="N531" s="62"/>
      <c r="O531" s="23"/>
    </row>
    <row r="532" spans="2:15" s="3" customFormat="1" ht="12.75">
      <c r="B532" s="36"/>
      <c r="D532" s="22"/>
      <c r="J532" s="22"/>
      <c r="M532" s="62"/>
      <c r="N532" s="62"/>
      <c r="O532" s="23"/>
    </row>
    <row r="533" spans="2:15" s="3" customFormat="1" ht="12.75">
      <c r="B533" s="36"/>
      <c r="D533" s="22"/>
      <c r="J533" s="22"/>
      <c r="M533" s="62"/>
      <c r="N533" s="62"/>
      <c r="O533" s="23"/>
    </row>
    <row r="534" spans="2:15" s="3" customFormat="1" ht="12.75">
      <c r="B534" s="36"/>
      <c r="D534" s="22"/>
      <c r="J534" s="22"/>
      <c r="M534" s="62"/>
      <c r="N534" s="62"/>
      <c r="O534" s="23"/>
    </row>
    <row r="535" spans="2:15" s="3" customFormat="1" ht="12.75">
      <c r="B535" s="36"/>
      <c r="D535" s="22"/>
      <c r="J535" s="22"/>
      <c r="M535" s="62"/>
      <c r="N535" s="62"/>
      <c r="O535" s="23"/>
    </row>
    <row r="536" spans="2:15" s="3" customFormat="1" ht="12.75">
      <c r="B536" s="36"/>
      <c r="D536" s="22"/>
      <c r="J536" s="22"/>
      <c r="M536" s="62"/>
      <c r="N536" s="62"/>
      <c r="O536" s="23"/>
    </row>
    <row r="537" spans="2:15" s="3" customFormat="1" ht="12.75">
      <c r="B537" s="36"/>
      <c r="D537" s="22"/>
      <c r="J537" s="22"/>
      <c r="M537" s="62"/>
      <c r="N537" s="62"/>
      <c r="O537" s="23"/>
    </row>
    <row r="538" spans="2:15" s="3" customFormat="1" ht="12.75">
      <c r="B538" s="36"/>
      <c r="D538" s="22"/>
      <c r="J538" s="22"/>
      <c r="M538" s="62"/>
      <c r="N538" s="62"/>
      <c r="O538" s="23"/>
    </row>
    <row r="539" spans="2:15" s="3" customFormat="1" ht="12.75">
      <c r="B539" s="36"/>
      <c r="D539" s="22"/>
      <c r="J539" s="22"/>
      <c r="M539" s="62"/>
      <c r="N539" s="62"/>
      <c r="O539" s="23"/>
    </row>
    <row r="540" spans="2:15" s="3" customFormat="1" ht="12.75">
      <c r="B540" s="36"/>
      <c r="D540" s="22"/>
      <c r="J540" s="22"/>
      <c r="M540" s="62"/>
      <c r="N540" s="62"/>
      <c r="O540" s="23"/>
    </row>
    <row r="541" spans="2:15" s="3" customFormat="1" ht="12.75">
      <c r="B541" s="36"/>
      <c r="D541" s="22"/>
      <c r="J541" s="22"/>
      <c r="M541" s="62"/>
      <c r="N541" s="62"/>
      <c r="O541" s="23"/>
    </row>
    <row r="542" spans="2:15" s="3" customFormat="1" ht="12.75">
      <c r="B542" s="36"/>
      <c r="D542" s="22"/>
      <c r="J542" s="22"/>
      <c r="M542" s="62"/>
      <c r="N542" s="62"/>
      <c r="O542" s="23"/>
    </row>
    <row r="543" spans="2:15" s="3" customFormat="1" ht="12.75">
      <c r="B543" s="36"/>
      <c r="D543" s="22"/>
      <c r="J543" s="22"/>
      <c r="M543" s="62"/>
      <c r="N543" s="62"/>
      <c r="O543" s="23"/>
    </row>
    <row r="544" spans="2:15" s="3" customFormat="1" ht="12.75">
      <c r="B544" s="36"/>
      <c r="D544" s="22"/>
      <c r="J544" s="22"/>
      <c r="M544" s="62"/>
      <c r="N544" s="62"/>
      <c r="O544" s="23"/>
    </row>
    <row r="545" spans="2:15" s="3" customFormat="1" ht="12.75">
      <c r="B545" s="36"/>
      <c r="D545" s="22"/>
      <c r="J545" s="22"/>
      <c r="M545" s="62"/>
      <c r="N545" s="62"/>
      <c r="O545" s="23"/>
    </row>
    <row r="546" spans="2:15" s="3" customFormat="1" ht="12.75">
      <c r="B546" s="36"/>
      <c r="D546" s="22"/>
      <c r="J546" s="22"/>
      <c r="M546" s="62"/>
      <c r="N546" s="62"/>
      <c r="O546" s="23"/>
    </row>
    <row r="547" spans="2:15" s="3" customFormat="1" ht="12.75">
      <c r="B547" s="36"/>
      <c r="D547" s="22"/>
      <c r="J547" s="22"/>
      <c r="M547" s="62"/>
      <c r="N547" s="62"/>
      <c r="O547" s="23"/>
    </row>
    <row r="548" spans="2:15" s="3" customFormat="1" ht="12.75">
      <c r="B548" s="36"/>
      <c r="D548" s="22"/>
      <c r="J548" s="22"/>
      <c r="M548" s="62"/>
      <c r="N548" s="62"/>
      <c r="O548" s="23"/>
    </row>
    <row r="549" spans="2:15" s="3" customFormat="1" ht="12.75">
      <c r="B549" s="36"/>
      <c r="D549" s="22"/>
      <c r="J549" s="22"/>
      <c r="M549" s="62"/>
      <c r="N549" s="62"/>
      <c r="O549" s="23"/>
    </row>
    <row r="550" spans="2:15" s="3" customFormat="1" ht="12.75">
      <c r="B550" s="36"/>
      <c r="D550" s="22"/>
      <c r="J550" s="22"/>
      <c r="M550" s="62"/>
      <c r="N550" s="62"/>
      <c r="O550" s="23"/>
    </row>
    <row r="551" spans="2:15" s="3" customFormat="1" ht="12.75">
      <c r="B551" s="36"/>
      <c r="D551" s="22"/>
      <c r="J551" s="22"/>
      <c r="M551" s="62"/>
      <c r="N551" s="62"/>
      <c r="O551" s="23"/>
    </row>
    <row r="552" spans="2:15" s="3" customFormat="1" ht="12.75">
      <c r="B552" s="36"/>
      <c r="D552" s="22"/>
      <c r="J552" s="22"/>
      <c r="M552" s="62"/>
      <c r="N552" s="62"/>
      <c r="O552" s="23"/>
    </row>
    <row r="553" spans="2:15" s="3" customFormat="1" ht="12.75">
      <c r="B553" s="36"/>
      <c r="D553" s="22"/>
      <c r="J553" s="22"/>
      <c r="M553" s="62"/>
      <c r="N553" s="62"/>
      <c r="O553" s="23"/>
    </row>
    <row r="554" spans="2:15" s="3" customFormat="1" ht="12.75">
      <c r="B554" s="36"/>
      <c r="D554" s="22"/>
      <c r="J554" s="22"/>
      <c r="M554" s="62"/>
      <c r="N554" s="62"/>
      <c r="O554" s="23"/>
    </row>
    <row r="555" spans="2:15" s="3" customFormat="1" ht="12.75">
      <c r="B555" s="36"/>
      <c r="D555" s="22"/>
      <c r="J555" s="22"/>
      <c r="M555" s="62"/>
      <c r="N555" s="62"/>
      <c r="O555" s="23"/>
    </row>
    <row r="556" spans="2:15" s="3" customFormat="1" ht="12.75">
      <c r="B556" s="36"/>
      <c r="D556" s="22"/>
      <c r="J556" s="22"/>
      <c r="M556" s="62"/>
      <c r="N556" s="62"/>
      <c r="O556" s="23"/>
    </row>
    <row r="557" spans="2:15" s="3" customFormat="1" ht="12.75">
      <c r="B557" s="36"/>
      <c r="D557" s="22"/>
      <c r="J557" s="22"/>
      <c r="M557" s="62"/>
      <c r="N557" s="62"/>
      <c r="O557" s="23"/>
    </row>
    <row r="558" spans="2:15" s="3" customFormat="1" ht="12.75">
      <c r="B558" s="36"/>
      <c r="D558" s="22"/>
      <c r="J558" s="22"/>
      <c r="M558" s="62"/>
      <c r="N558" s="62"/>
      <c r="O558" s="23"/>
    </row>
    <row r="559" spans="2:15" s="3" customFormat="1" ht="12.75">
      <c r="B559" s="36"/>
      <c r="D559" s="22"/>
      <c r="J559" s="22"/>
      <c r="M559" s="62"/>
      <c r="N559" s="62"/>
      <c r="O559" s="23"/>
    </row>
    <row r="560" spans="2:15" s="3" customFormat="1" ht="12.75">
      <c r="B560" s="36"/>
      <c r="D560" s="22"/>
      <c r="J560" s="22"/>
      <c r="M560" s="62"/>
      <c r="N560" s="62"/>
      <c r="O560" s="23"/>
    </row>
    <row r="561" spans="2:15" s="3" customFormat="1" ht="12.75">
      <c r="B561" s="36"/>
      <c r="D561" s="22"/>
      <c r="J561" s="22"/>
      <c r="M561" s="62"/>
      <c r="N561" s="62"/>
      <c r="O561" s="23"/>
    </row>
    <row r="562" spans="2:15" s="3" customFormat="1" ht="12.75">
      <c r="B562" s="36"/>
      <c r="D562" s="22"/>
      <c r="J562" s="22"/>
      <c r="M562" s="62"/>
      <c r="N562" s="62"/>
      <c r="O562" s="23"/>
    </row>
    <row r="563" spans="2:15" s="3" customFormat="1" ht="12.75">
      <c r="B563" s="36"/>
      <c r="D563" s="22"/>
      <c r="J563" s="22"/>
      <c r="M563" s="62"/>
      <c r="N563" s="62"/>
      <c r="O563" s="23"/>
    </row>
    <row r="564" spans="2:15" s="3" customFormat="1" ht="12.75">
      <c r="B564" s="36"/>
      <c r="D564" s="22"/>
      <c r="J564" s="22"/>
      <c r="M564" s="62"/>
      <c r="N564" s="62"/>
      <c r="O564" s="23"/>
    </row>
    <row r="565" spans="2:15" s="3" customFormat="1" ht="12.75">
      <c r="B565" s="36"/>
      <c r="D565" s="22"/>
      <c r="J565" s="22"/>
      <c r="M565" s="62"/>
      <c r="N565" s="62"/>
      <c r="O565" s="23"/>
    </row>
    <row r="566" spans="2:15" s="3" customFormat="1" ht="12.75">
      <c r="B566" s="36"/>
      <c r="D566" s="22"/>
      <c r="J566" s="22"/>
      <c r="M566" s="62"/>
      <c r="N566" s="62"/>
      <c r="O566" s="23"/>
    </row>
    <row r="567" spans="2:15" s="3" customFormat="1" ht="12.75">
      <c r="B567" s="36"/>
      <c r="D567" s="22"/>
      <c r="J567" s="22"/>
      <c r="M567" s="62"/>
      <c r="N567" s="62"/>
      <c r="O567" s="23"/>
    </row>
    <row r="568" spans="2:15" s="3" customFormat="1" ht="12.75">
      <c r="B568" s="36"/>
      <c r="D568" s="22"/>
      <c r="J568" s="22"/>
      <c r="M568" s="62"/>
      <c r="N568" s="62"/>
      <c r="O568" s="23"/>
    </row>
    <row r="569" spans="2:15" s="3" customFormat="1" ht="12.75">
      <c r="B569" s="36"/>
      <c r="D569" s="22"/>
      <c r="J569" s="22"/>
      <c r="M569" s="62"/>
      <c r="N569" s="62"/>
      <c r="O569" s="23"/>
    </row>
    <row r="570" spans="2:15" s="3" customFormat="1" ht="12.75">
      <c r="B570" s="36"/>
      <c r="D570" s="22"/>
      <c r="J570" s="22"/>
      <c r="M570" s="62"/>
      <c r="N570" s="62"/>
      <c r="O570" s="23"/>
    </row>
    <row r="571" spans="2:15" s="3" customFormat="1" ht="12.75">
      <c r="B571" s="36"/>
      <c r="D571" s="22"/>
      <c r="J571" s="22"/>
      <c r="M571" s="62"/>
      <c r="N571" s="62"/>
      <c r="O571" s="23"/>
    </row>
    <row r="572" spans="2:15" s="3" customFormat="1" ht="12.75">
      <c r="B572" s="36"/>
      <c r="D572" s="22"/>
      <c r="J572" s="22"/>
      <c r="M572" s="62"/>
      <c r="N572" s="62"/>
      <c r="O572" s="23"/>
    </row>
    <row r="573" spans="2:15" s="3" customFormat="1" ht="12.75">
      <c r="B573" s="36"/>
      <c r="D573" s="22"/>
      <c r="J573" s="22"/>
      <c r="M573" s="62"/>
      <c r="N573" s="62"/>
      <c r="O573" s="23"/>
    </row>
    <row r="574" spans="2:15" s="3" customFormat="1" ht="12.75">
      <c r="B574" s="36"/>
      <c r="D574" s="22"/>
      <c r="J574" s="22"/>
      <c r="M574" s="62"/>
      <c r="N574" s="62"/>
      <c r="O574" s="23"/>
    </row>
    <row r="575" spans="2:15" s="3" customFormat="1" ht="12.75">
      <c r="B575" s="36"/>
      <c r="D575" s="22"/>
      <c r="J575" s="22"/>
      <c r="M575" s="62"/>
      <c r="N575" s="62"/>
      <c r="O575" s="23"/>
    </row>
    <row r="576" spans="2:15" s="3" customFormat="1" ht="12.75">
      <c r="B576" s="36"/>
      <c r="D576" s="22"/>
      <c r="J576" s="22"/>
      <c r="M576" s="62"/>
      <c r="N576" s="62"/>
      <c r="O576" s="23"/>
    </row>
    <row r="577" spans="2:15" s="3" customFormat="1" ht="12.75">
      <c r="B577" s="36"/>
      <c r="D577" s="22"/>
      <c r="J577" s="22"/>
      <c r="M577" s="62"/>
      <c r="N577" s="62"/>
      <c r="O577" s="23"/>
    </row>
    <row r="578" spans="2:15" s="3" customFormat="1" ht="12.75">
      <c r="B578" s="36"/>
      <c r="D578" s="22"/>
      <c r="J578" s="22"/>
      <c r="M578" s="62"/>
      <c r="N578" s="62"/>
      <c r="O578" s="23"/>
    </row>
    <row r="579" spans="2:15" s="3" customFormat="1" ht="12.75">
      <c r="B579" s="36"/>
      <c r="D579" s="22"/>
      <c r="J579" s="22"/>
      <c r="M579" s="62"/>
      <c r="N579" s="62"/>
      <c r="O579" s="23"/>
    </row>
    <row r="580" spans="2:15" s="3" customFormat="1" ht="12.75">
      <c r="B580" s="36"/>
      <c r="D580" s="22"/>
      <c r="J580" s="22"/>
      <c r="M580" s="62"/>
      <c r="N580" s="62"/>
      <c r="O580" s="23"/>
    </row>
    <row r="581" spans="2:15" s="3" customFormat="1" ht="12.75">
      <c r="B581" s="36"/>
      <c r="D581" s="22"/>
      <c r="J581" s="22"/>
      <c r="M581" s="62"/>
      <c r="N581" s="62"/>
      <c r="O581" s="23"/>
    </row>
    <row r="582" spans="2:15" s="3" customFormat="1" ht="12.75">
      <c r="B582" s="36"/>
      <c r="D582" s="22"/>
      <c r="J582" s="22"/>
      <c r="M582" s="62"/>
      <c r="N582" s="62"/>
      <c r="O582" s="23"/>
    </row>
    <row r="583" spans="2:15" s="3" customFormat="1" ht="12.75">
      <c r="B583" s="36"/>
      <c r="D583" s="22"/>
      <c r="J583" s="22"/>
      <c r="M583" s="62"/>
      <c r="N583" s="62"/>
      <c r="O583" s="23"/>
    </row>
    <row r="584" spans="2:15" s="3" customFormat="1" ht="12.75">
      <c r="B584" s="36"/>
      <c r="D584" s="22"/>
      <c r="J584" s="22"/>
      <c r="M584" s="62"/>
      <c r="N584" s="62"/>
      <c r="O584" s="23"/>
    </row>
    <row r="585" spans="2:15" s="3" customFormat="1" ht="12.75">
      <c r="B585" s="36"/>
      <c r="D585" s="22"/>
      <c r="J585" s="22"/>
      <c r="M585" s="62"/>
      <c r="N585" s="62"/>
      <c r="O585" s="23"/>
    </row>
    <row r="586" spans="2:15" s="3" customFormat="1" ht="12.75">
      <c r="B586" s="36"/>
      <c r="D586" s="22"/>
      <c r="J586" s="22"/>
      <c r="M586" s="62"/>
      <c r="N586" s="62"/>
      <c r="O586" s="23"/>
    </row>
    <row r="587" spans="2:15" s="3" customFormat="1" ht="12.75">
      <c r="B587" s="36"/>
      <c r="D587" s="22"/>
      <c r="J587" s="22"/>
      <c r="M587" s="62"/>
      <c r="N587" s="62"/>
      <c r="O587" s="23"/>
    </row>
    <row r="588" spans="2:15" s="3" customFormat="1" ht="12.75">
      <c r="B588" s="36"/>
      <c r="D588" s="22"/>
      <c r="J588" s="22"/>
      <c r="M588" s="62"/>
      <c r="N588" s="62"/>
      <c r="O588" s="23"/>
    </row>
    <row r="589" spans="2:15" s="3" customFormat="1" ht="12.75">
      <c r="B589" s="36"/>
      <c r="D589" s="22"/>
      <c r="J589" s="22"/>
      <c r="M589" s="62"/>
      <c r="N589" s="62"/>
      <c r="O589" s="23"/>
    </row>
    <row r="590" spans="2:15" s="3" customFormat="1" ht="12.75">
      <c r="B590" s="36"/>
      <c r="D590" s="22"/>
      <c r="J590" s="22"/>
      <c r="M590" s="62"/>
      <c r="N590" s="62"/>
      <c r="O590" s="23"/>
    </row>
    <row r="591" spans="2:15" s="3" customFormat="1" ht="12.75">
      <c r="B591" s="36"/>
      <c r="D591" s="22"/>
      <c r="J591" s="22"/>
      <c r="M591" s="62"/>
      <c r="N591" s="62"/>
      <c r="O591" s="23"/>
    </row>
  </sheetData>
  <sheetProtection/>
  <mergeCells count="23">
    <mergeCell ref="BF1:BH1"/>
    <mergeCell ref="BU1:BW1"/>
    <mergeCell ref="BR1:BT1"/>
    <mergeCell ref="AQ1:AS1"/>
    <mergeCell ref="AN1:AP1"/>
    <mergeCell ref="AB1:AD1"/>
    <mergeCell ref="CA1:CC1"/>
    <mergeCell ref="AH1:AJ1"/>
    <mergeCell ref="AE1:AG1"/>
    <mergeCell ref="AZ1:BB1"/>
    <mergeCell ref="BL1:BN1"/>
    <mergeCell ref="BO1:BQ1"/>
    <mergeCell ref="BX1:BZ1"/>
    <mergeCell ref="AK1:AM1"/>
    <mergeCell ref="BC1:BE1"/>
    <mergeCell ref="BI1:BK1"/>
    <mergeCell ref="A1:E1"/>
    <mergeCell ref="P1:R1"/>
    <mergeCell ref="S1:U1"/>
    <mergeCell ref="V1:X1"/>
    <mergeCell ref="AW1:AY1"/>
    <mergeCell ref="AT1:AV1"/>
    <mergeCell ref="Y1:AA1"/>
  </mergeCells>
  <printOptions horizontalCentered="1"/>
  <pageMargins left="0.35433070866141736" right="0.4724409448818898" top="0.7874015748031497" bottom="0.4724409448818898" header="0.35433070866141736" footer="0.15748031496062992"/>
  <pageSetup firstPageNumber="1" useFirstPageNumber="1" fitToHeight="1" fitToWidth="1" orientation="portrait" paperSize="9" scale="7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</dc:creator>
  <cp:keywords/>
  <dc:description/>
  <cp:lastModifiedBy>Carmela</cp:lastModifiedBy>
  <cp:lastPrinted>2014-12-10T15:15:32Z</cp:lastPrinted>
  <dcterms:created xsi:type="dcterms:W3CDTF">2014-12-16T09:49:37Z</dcterms:created>
  <dcterms:modified xsi:type="dcterms:W3CDTF">2014-12-19T16:08:19Z</dcterms:modified>
  <cp:category/>
  <cp:version/>
  <cp:contentType/>
  <cp:contentStatus/>
</cp:coreProperties>
</file>